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0" yWindow="75" windowWidth="11640" windowHeight="8955"/>
  </bookViews>
  <sheets>
    <sheet name="Year 3" sheetId="1" r:id="rId1"/>
  </sheets>
  <calcPr calcId="144525"/>
</workbook>
</file>

<file path=xl/calcChain.xml><?xml version="1.0" encoding="utf-8"?>
<calcChain xmlns="http://schemas.openxmlformats.org/spreadsheetml/2006/main">
  <c r="G56" i="1" l="1"/>
  <c r="D56" i="1" s="1"/>
  <c r="L19" i="1"/>
  <c r="K19" i="1"/>
  <c r="G55" i="1"/>
  <c r="D55" i="1" s="1"/>
  <c r="G54" i="1"/>
  <c r="D54" i="1" s="1"/>
  <c r="G53" i="1"/>
  <c r="D53" i="1" s="1"/>
  <c r="L18" i="1"/>
  <c r="K18" i="1"/>
  <c r="J18" i="1"/>
  <c r="G52" i="1"/>
  <c r="D52" i="1"/>
  <c r="G51" i="1"/>
  <c r="D51" i="1"/>
  <c r="G50" i="1"/>
  <c r="D50" i="1"/>
  <c r="G49" i="1"/>
  <c r="D49" i="1"/>
  <c r="L17" i="1"/>
  <c r="K17" i="1"/>
  <c r="J17" i="1" s="1"/>
  <c r="G48" i="1"/>
  <c r="D48" i="1" s="1"/>
  <c r="G47" i="1"/>
  <c r="D47" i="1" s="1"/>
  <c r="G46" i="1"/>
  <c r="D46" i="1" s="1"/>
  <c r="G45" i="1"/>
  <c r="D45" i="1" s="1"/>
  <c r="L16" i="1"/>
  <c r="K16" i="1"/>
  <c r="J16" i="1"/>
  <c r="G44" i="1"/>
  <c r="D44" i="1"/>
  <c r="G43" i="1"/>
  <c r="D43" i="1"/>
  <c r="G42" i="1"/>
  <c r="D42" i="1"/>
  <c r="L15" i="1"/>
  <c r="K15" i="1"/>
  <c r="J15" i="1" s="1"/>
  <c r="G41" i="1"/>
  <c r="D41" i="1" s="1"/>
  <c r="G40" i="1"/>
  <c r="D40" i="1" s="1"/>
  <c r="G39" i="1"/>
  <c r="D39" i="1" s="1"/>
  <c r="G37" i="1"/>
  <c r="D37" i="1" s="1"/>
  <c r="G38" i="1"/>
  <c r="D38" i="1"/>
  <c r="L14" i="1"/>
  <c r="J14" i="1" s="1"/>
  <c r="K14" i="1"/>
  <c r="G36" i="1"/>
  <c r="D36" i="1"/>
  <c r="G35" i="1"/>
  <c r="D35" i="1"/>
  <c r="G34" i="1"/>
  <c r="D34" i="1"/>
  <c r="G33" i="1"/>
  <c r="D33" i="1"/>
  <c r="G32" i="1"/>
  <c r="D32" i="1"/>
  <c r="L13" i="1"/>
  <c r="K13" i="1"/>
  <c r="J13" i="1" s="1"/>
  <c r="G31" i="1"/>
  <c r="D31" i="1" s="1"/>
  <c r="G30" i="1"/>
  <c r="D30" i="1" s="1"/>
  <c r="G29" i="1"/>
  <c r="D29" i="1" s="1"/>
  <c r="G28" i="1"/>
  <c r="D28" i="1" s="1"/>
  <c r="K11" i="1"/>
  <c r="J11" i="1" s="1"/>
  <c r="K10" i="1"/>
  <c r="K12" i="1"/>
  <c r="J12" i="1" s="1"/>
  <c r="L12" i="1"/>
  <c r="L11" i="1"/>
  <c r="G27" i="1"/>
  <c r="D27" i="1" s="1"/>
  <c r="G26" i="1"/>
  <c r="D26" i="1" s="1"/>
  <c r="G25" i="1"/>
  <c r="D25" i="1" s="1"/>
  <c r="G24" i="1"/>
  <c r="D24" i="1" s="1"/>
  <c r="G23" i="1"/>
  <c r="D23" i="1" s="1"/>
  <c r="G22" i="1"/>
  <c r="D22" i="1" s="1"/>
  <c r="G21" i="1"/>
  <c r="D21" i="1"/>
  <c r="G20" i="1"/>
  <c r="D20" i="1"/>
  <c r="G19" i="1"/>
  <c r="D19" i="1"/>
  <c r="G18" i="1"/>
  <c r="D18" i="1"/>
  <c r="L10" i="1"/>
  <c r="J10" i="1"/>
  <c r="G17" i="1"/>
  <c r="D17" i="1"/>
  <c r="G16" i="1"/>
  <c r="D16" i="1"/>
  <c r="G15" i="1"/>
  <c r="D15" i="1"/>
  <c r="G14" i="1"/>
  <c r="D14" i="1"/>
  <c r="G13" i="1"/>
  <c r="D13" i="1"/>
  <c r="L9" i="1"/>
  <c r="K9" i="1"/>
  <c r="J9" i="1" s="1"/>
  <c r="G12" i="1"/>
  <c r="D12" i="1" s="1"/>
  <c r="G11" i="1"/>
  <c r="D11" i="1" s="1"/>
  <c r="G10" i="1"/>
  <c r="D10" i="1" s="1"/>
  <c r="G9" i="1"/>
  <c r="D9" i="1" s="1"/>
  <c r="G8" i="1"/>
  <c r="D8" i="1" s="1"/>
  <c r="G7" i="1"/>
  <c r="D7" i="1" s="1"/>
  <c r="K8" i="1"/>
  <c r="L8" i="1"/>
  <c r="G6" i="1"/>
  <c r="D6" i="1" s="1"/>
  <c r="G5" i="1"/>
  <c r="D5" i="1" s="1"/>
  <c r="G4" i="1"/>
  <c r="D4" i="1" s="1"/>
  <c r="G3" i="1"/>
  <c r="D3" i="1" s="1"/>
  <c r="J8" i="1"/>
  <c r="J19" i="1" l="1"/>
  <c r="L20" i="1"/>
  <c r="K20" i="1"/>
  <c r="J20" i="1"/>
</calcChain>
</file>

<file path=xl/sharedStrings.xml><?xml version="1.0" encoding="utf-8"?>
<sst xmlns="http://schemas.openxmlformats.org/spreadsheetml/2006/main" count="12" uniqueCount="11">
  <si>
    <t>Date</t>
  </si>
  <si>
    <t>MPG shown</t>
  </si>
  <si>
    <t>MPG calc'd</t>
  </si>
  <si>
    <t>Lifetime MPG</t>
  </si>
  <si>
    <t>Total Miles</t>
  </si>
  <si>
    <t>Total Gallons</t>
  </si>
  <si>
    <t>Gallons</t>
  </si>
  <si>
    <t>TOTAL</t>
  </si>
  <si>
    <t>Miles</t>
  </si>
  <si>
    <t>MPG</t>
  </si>
  <si>
    <t xml:space="preserve">  2001 Prius  -  Year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</si>
</sst>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m/dd/yyyy"/>
    <numFmt numFmtId="166" formatCode="0.000"/>
    <numFmt numFmtId="167" formatCode="mmm\ \-\ yy"/>
  </numFmts>
  <fonts count="8" x14ac:knownFonts="1">
    <font>
      <sz val="10"/>
      <name val="Arial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8"/>
      <color indexed="53"/>
      <name val="Arial"/>
      <family val="2"/>
    </font>
    <font>
      <b/>
      <sz val="18"/>
      <color indexed="53"/>
      <name val="Arial"/>
      <family val="2"/>
    </font>
    <font>
      <i/>
      <sz val="10"/>
      <color indexed="2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0" borderId="0" xfId="0" applyNumberFormat="1" applyFont="1"/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4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3" fontId="4" fillId="0" borderId="3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left" vertical="center"/>
    </xf>
    <xf numFmtId="167" fontId="1" fillId="0" borderId="4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/>
    </xf>
    <xf numFmtId="166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99675040620046E-2"/>
          <c:y val="0.13868036232313066"/>
          <c:w val="0.88848300212473441"/>
          <c:h val="0.70046186087204065"/>
        </c:manualLayout>
      </c:layout>
      <c:lineChart>
        <c:grouping val="standard"/>
        <c:varyColors val="0"/>
        <c:ser>
          <c:idx val="0"/>
          <c:order val="0"/>
          <c:tx>
            <c:strRef>
              <c:f>'Year 3'!$B$2</c:f>
              <c:strCache>
                <c:ptCount val="1"/>
                <c:pt idx="0">
                  <c:v>MPG shown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'Year 3'!$A$3:$A$56</c:f>
              <c:numCache>
                <c:formatCode>m/dd/yyyy</c:formatCode>
                <c:ptCount val="54"/>
                <c:pt idx="0">
                  <c:v>37507</c:v>
                </c:pt>
                <c:pt idx="1">
                  <c:v>37516</c:v>
                </c:pt>
                <c:pt idx="2">
                  <c:v>37525</c:v>
                </c:pt>
                <c:pt idx="3">
                  <c:v>37529</c:v>
                </c:pt>
                <c:pt idx="4">
                  <c:v>37532</c:v>
                </c:pt>
                <c:pt idx="5">
                  <c:v>37534</c:v>
                </c:pt>
                <c:pt idx="6">
                  <c:v>37542</c:v>
                </c:pt>
                <c:pt idx="7">
                  <c:v>37548</c:v>
                </c:pt>
                <c:pt idx="8">
                  <c:v>37555</c:v>
                </c:pt>
                <c:pt idx="9">
                  <c:v>37560</c:v>
                </c:pt>
                <c:pt idx="10">
                  <c:v>37568</c:v>
                </c:pt>
                <c:pt idx="11">
                  <c:v>37574</c:v>
                </c:pt>
                <c:pt idx="12">
                  <c:v>37580</c:v>
                </c:pt>
                <c:pt idx="13">
                  <c:v>37586</c:v>
                </c:pt>
                <c:pt idx="14">
                  <c:v>37590</c:v>
                </c:pt>
                <c:pt idx="15">
                  <c:v>37598</c:v>
                </c:pt>
                <c:pt idx="16">
                  <c:v>37606</c:v>
                </c:pt>
                <c:pt idx="17">
                  <c:v>37613</c:v>
                </c:pt>
                <c:pt idx="18">
                  <c:v>37621</c:v>
                </c:pt>
                <c:pt idx="19">
                  <c:v>37623</c:v>
                </c:pt>
                <c:pt idx="20">
                  <c:v>37631</c:v>
                </c:pt>
                <c:pt idx="21">
                  <c:v>37636</c:v>
                </c:pt>
                <c:pt idx="22">
                  <c:v>37640</c:v>
                </c:pt>
                <c:pt idx="23">
                  <c:v>37647</c:v>
                </c:pt>
                <c:pt idx="24">
                  <c:v>37652</c:v>
                </c:pt>
                <c:pt idx="25">
                  <c:v>37663</c:v>
                </c:pt>
                <c:pt idx="26">
                  <c:v>37670</c:v>
                </c:pt>
                <c:pt idx="27">
                  <c:v>37677</c:v>
                </c:pt>
                <c:pt idx="28">
                  <c:v>37680</c:v>
                </c:pt>
                <c:pt idx="29">
                  <c:v>37688</c:v>
                </c:pt>
                <c:pt idx="30">
                  <c:v>37695</c:v>
                </c:pt>
                <c:pt idx="31">
                  <c:v>37699</c:v>
                </c:pt>
                <c:pt idx="32">
                  <c:v>37704</c:v>
                </c:pt>
                <c:pt idx="33">
                  <c:v>37711</c:v>
                </c:pt>
                <c:pt idx="34">
                  <c:v>37721</c:v>
                </c:pt>
                <c:pt idx="35">
                  <c:v>37723</c:v>
                </c:pt>
                <c:pt idx="36">
                  <c:v>37727</c:v>
                </c:pt>
                <c:pt idx="37">
                  <c:v>37736</c:v>
                </c:pt>
                <c:pt idx="38">
                  <c:v>37741</c:v>
                </c:pt>
                <c:pt idx="39">
                  <c:v>37750</c:v>
                </c:pt>
                <c:pt idx="40">
                  <c:v>37759</c:v>
                </c:pt>
                <c:pt idx="41">
                  <c:v>37771</c:v>
                </c:pt>
                <c:pt idx="42">
                  <c:v>37778</c:v>
                </c:pt>
                <c:pt idx="43">
                  <c:v>37787</c:v>
                </c:pt>
                <c:pt idx="44">
                  <c:v>37794</c:v>
                </c:pt>
                <c:pt idx="45">
                  <c:v>37802</c:v>
                </c:pt>
                <c:pt idx="46">
                  <c:v>37810</c:v>
                </c:pt>
                <c:pt idx="47">
                  <c:v>37819</c:v>
                </c:pt>
                <c:pt idx="48">
                  <c:v>37827</c:v>
                </c:pt>
                <c:pt idx="49">
                  <c:v>37833</c:v>
                </c:pt>
                <c:pt idx="50">
                  <c:v>37841</c:v>
                </c:pt>
                <c:pt idx="51">
                  <c:v>37852</c:v>
                </c:pt>
                <c:pt idx="52">
                  <c:v>37864</c:v>
                </c:pt>
                <c:pt idx="53">
                  <c:v>37872</c:v>
                </c:pt>
              </c:numCache>
            </c:numRef>
          </c:cat>
          <c:val>
            <c:numRef>
              <c:f>'Year 3'!$B$3:$B$56</c:f>
              <c:numCache>
                <c:formatCode>0.0</c:formatCode>
                <c:ptCount val="54"/>
                <c:pt idx="0">
                  <c:v>51.1</c:v>
                </c:pt>
                <c:pt idx="1">
                  <c:v>49.8</c:v>
                </c:pt>
                <c:pt idx="2">
                  <c:v>49.3</c:v>
                </c:pt>
                <c:pt idx="3">
                  <c:v>50.2</c:v>
                </c:pt>
                <c:pt idx="4">
                  <c:v>48.8</c:v>
                </c:pt>
                <c:pt idx="5">
                  <c:v>50.8</c:v>
                </c:pt>
                <c:pt idx="6">
                  <c:v>47.2</c:v>
                </c:pt>
                <c:pt idx="7">
                  <c:v>47.4</c:v>
                </c:pt>
                <c:pt idx="8">
                  <c:v>47.1</c:v>
                </c:pt>
                <c:pt idx="9">
                  <c:v>48.2</c:v>
                </c:pt>
                <c:pt idx="10">
                  <c:v>47</c:v>
                </c:pt>
                <c:pt idx="11">
                  <c:v>48.5</c:v>
                </c:pt>
                <c:pt idx="12">
                  <c:v>49.8</c:v>
                </c:pt>
                <c:pt idx="13">
                  <c:v>48</c:v>
                </c:pt>
                <c:pt idx="14">
                  <c:v>46.7</c:v>
                </c:pt>
                <c:pt idx="15">
                  <c:v>45.1</c:v>
                </c:pt>
                <c:pt idx="16">
                  <c:v>48.1</c:v>
                </c:pt>
                <c:pt idx="17">
                  <c:v>43.8</c:v>
                </c:pt>
                <c:pt idx="18">
                  <c:v>46.3</c:v>
                </c:pt>
                <c:pt idx="19">
                  <c:v>44.3</c:v>
                </c:pt>
                <c:pt idx="20">
                  <c:v>45</c:v>
                </c:pt>
                <c:pt idx="21">
                  <c:v>40.700000000000003</c:v>
                </c:pt>
                <c:pt idx="22">
                  <c:v>42.9</c:v>
                </c:pt>
                <c:pt idx="23">
                  <c:v>40.200000000000003</c:v>
                </c:pt>
                <c:pt idx="24">
                  <c:v>45.6</c:v>
                </c:pt>
                <c:pt idx="25">
                  <c:v>41.7</c:v>
                </c:pt>
                <c:pt idx="26">
                  <c:v>43.4</c:v>
                </c:pt>
                <c:pt idx="27">
                  <c:v>44.4</c:v>
                </c:pt>
                <c:pt idx="28">
                  <c:v>46.1</c:v>
                </c:pt>
                <c:pt idx="29">
                  <c:v>43.4</c:v>
                </c:pt>
                <c:pt idx="30">
                  <c:v>45.3</c:v>
                </c:pt>
                <c:pt idx="31">
                  <c:v>52.2</c:v>
                </c:pt>
                <c:pt idx="32">
                  <c:v>48.9</c:v>
                </c:pt>
                <c:pt idx="33">
                  <c:v>45.8</c:v>
                </c:pt>
                <c:pt idx="34">
                  <c:v>47.1</c:v>
                </c:pt>
                <c:pt idx="35">
                  <c:v>48.5</c:v>
                </c:pt>
                <c:pt idx="36">
                  <c:v>40.700000000000003</c:v>
                </c:pt>
                <c:pt idx="37">
                  <c:v>47.5</c:v>
                </c:pt>
                <c:pt idx="38">
                  <c:v>52.6</c:v>
                </c:pt>
                <c:pt idx="39">
                  <c:v>51.5</c:v>
                </c:pt>
                <c:pt idx="40">
                  <c:v>49.7</c:v>
                </c:pt>
                <c:pt idx="41">
                  <c:v>49.4</c:v>
                </c:pt>
                <c:pt idx="42">
                  <c:v>50.5</c:v>
                </c:pt>
                <c:pt idx="43">
                  <c:v>52.5</c:v>
                </c:pt>
                <c:pt idx="44">
                  <c:v>50.3</c:v>
                </c:pt>
                <c:pt idx="45">
                  <c:v>53.3</c:v>
                </c:pt>
                <c:pt idx="46">
                  <c:v>53.4</c:v>
                </c:pt>
                <c:pt idx="47">
                  <c:v>51.2</c:v>
                </c:pt>
                <c:pt idx="48">
                  <c:v>52.1</c:v>
                </c:pt>
                <c:pt idx="49">
                  <c:v>53.8</c:v>
                </c:pt>
                <c:pt idx="50">
                  <c:v>52.9</c:v>
                </c:pt>
                <c:pt idx="51">
                  <c:v>53.5</c:v>
                </c:pt>
                <c:pt idx="52">
                  <c:v>53.7</c:v>
                </c:pt>
                <c:pt idx="53">
                  <c:v>54.7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'Year 3'!$C$2</c:f>
              <c:strCache>
                <c:ptCount val="1"/>
                <c:pt idx="0">
                  <c:v>MPG calc'd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'Year 3'!$A$3:$A$56</c:f>
              <c:numCache>
                <c:formatCode>m/dd/yyyy</c:formatCode>
                <c:ptCount val="54"/>
                <c:pt idx="0">
                  <c:v>37507</c:v>
                </c:pt>
                <c:pt idx="1">
                  <c:v>37516</c:v>
                </c:pt>
                <c:pt idx="2">
                  <c:v>37525</c:v>
                </c:pt>
                <c:pt idx="3">
                  <c:v>37529</c:v>
                </c:pt>
                <c:pt idx="4">
                  <c:v>37532</c:v>
                </c:pt>
                <c:pt idx="5">
                  <c:v>37534</c:v>
                </c:pt>
                <c:pt idx="6">
                  <c:v>37542</c:v>
                </c:pt>
                <c:pt idx="7">
                  <c:v>37548</c:v>
                </c:pt>
                <c:pt idx="8">
                  <c:v>37555</c:v>
                </c:pt>
                <c:pt idx="9">
                  <c:v>37560</c:v>
                </c:pt>
                <c:pt idx="10">
                  <c:v>37568</c:v>
                </c:pt>
                <c:pt idx="11">
                  <c:v>37574</c:v>
                </c:pt>
                <c:pt idx="12">
                  <c:v>37580</c:v>
                </c:pt>
                <c:pt idx="13">
                  <c:v>37586</c:v>
                </c:pt>
                <c:pt idx="14">
                  <c:v>37590</c:v>
                </c:pt>
                <c:pt idx="15">
                  <c:v>37598</c:v>
                </c:pt>
                <c:pt idx="16">
                  <c:v>37606</c:v>
                </c:pt>
                <c:pt idx="17">
                  <c:v>37613</c:v>
                </c:pt>
                <c:pt idx="18">
                  <c:v>37621</c:v>
                </c:pt>
                <c:pt idx="19">
                  <c:v>37623</c:v>
                </c:pt>
                <c:pt idx="20">
                  <c:v>37631</c:v>
                </c:pt>
                <c:pt idx="21">
                  <c:v>37636</c:v>
                </c:pt>
                <c:pt idx="22">
                  <c:v>37640</c:v>
                </c:pt>
                <c:pt idx="23">
                  <c:v>37647</c:v>
                </c:pt>
                <c:pt idx="24">
                  <c:v>37652</c:v>
                </c:pt>
                <c:pt idx="25">
                  <c:v>37663</c:v>
                </c:pt>
                <c:pt idx="26">
                  <c:v>37670</c:v>
                </c:pt>
                <c:pt idx="27">
                  <c:v>37677</c:v>
                </c:pt>
                <c:pt idx="28">
                  <c:v>37680</c:v>
                </c:pt>
                <c:pt idx="29">
                  <c:v>37688</c:v>
                </c:pt>
                <c:pt idx="30">
                  <c:v>37695</c:v>
                </c:pt>
                <c:pt idx="31">
                  <c:v>37699</c:v>
                </c:pt>
                <c:pt idx="32">
                  <c:v>37704</c:v>
                </c:pt>
                <c:pt idx="33">
                  <c:v>37711</c:v>
                </c:pt>
                <c:pt idx="34">
                  <c:v>37721</c:v>
                </c:pt>
                <c:pt idx="35">
                  <c:v>37723</c:v>
                </c:pt>
                <c:pt idx="36">
                  <c:v>37727</c:v>
                </c:pt>
                <c:pt idx="37">
                  <c:v>37736</c:v>
                </c:pt>
                <c:pt idx="38">
                  <c:v>37741</c:v>
                </c:pt>
                <c:pt idx="39">
                  <c:v>37750</c:v>
                </c:pt>
                <c:pt idx="40">
                  <c:v>37759</c:v>
                </c:pt>
                <c:pt idx="41">
                  <c:v>37771</c:v>
                </c:pt>
                <c:pt idx="42">
                  <c:v>37778</c:v>
                </c:pt>
                <c:pt idx="43">
                  <c:v>37787</c:v>
                </c:pt>
                <c:pt idx="44">
                  <c:v>37794</c:v>
                </c:pt>
                <c:pt idx="45">
                  <c:v>37802</c:v>
                </c:pt>
                <c:pt idx="46">
                  <c:v>37810</c:v>
                </c:pt>
                <c:pt idx="47">
                  <c:v>37819</c:v>
                </c:pt>
                <c:pt idx="48">
                  <c:v>37827</c:v>
                </c:pt>
                <c:pt idx="49">
                  <c:v>37833</c:v>
                </c:pt>
                <c:pt idx="50">
                  <c:v>37841</c:v>
                </c:pt>
                <c:pt idx="51">
                  <c:v>37852</c:v>
                </c:pt>
                <c:pt idx="52">
                  <c:v>37864</c:v>
                </c:pt>
                <c:pt idx="53">
                  <c:v>37872</c:v>
                </c:pt>
              </c:numCache>
            </c:numRef>
          </c:cat>
          <c:val>
            <c:numRef>
              <c:f>'Year 3'!$C$3:$C$56</c:f>
              <c:numCache>
                <c:formatCode>0.0</c:formatCode>
                <c:ptCount val="54"/>
                <c:pt idx="0">
                  <c:v>48.4</c:v>
                </c:pt>
                <c:pt idx="1">
                  <c:v>48.1</c:v>
                </c:pt>
                <c:pt idx="2">
                  <c:v>47.8</c:v>
                </c:pt>
                <c:pt idx="3">
                  <c:v>46.8</c:v>
                </c:pt>
                <c:pt idx="4">
                  <c:v>58.1</c:v>
                </c:pt>
                <c:pt idx="5">
                  <c:v>45.5</c:v>
                </c:pt>
                <c:pt idx="6">
                  <c:v>45.2</c:v>
                </c:pt>
                <c:pt idx="7">
                  <c:v>45.2</c:v>
                </c:pt>
                <c:pt idx="8">
                  <c:v>45</c:v>
                </c:pt>
                <c:pt idx="9">
                  <c:v>46.1</c:v>
                </c:pt>
                <c:pt idx="10">
                  <c:v>44.3</c:v>
                </c:pt>
                <c:pt idx="11">
                  <c:v>48</c:v>
                </c:pt>
                <c:pt idx="12">
                  <c:v>48.3</c:v>
                </c:pt>
                <c:pt idx="13">
                  <c:v>45.7</c:v>
                </c:pt>
                <c:pt idx="14">
                  <c:v>42.8</c:v>
                </c:pt>
                <c:pt idx="15">
                  <c:v>42.6</c:v>
                </c:pt>
                <c:pt idx="16">
                  <c:v>46.9</c:v>
                </c:pt>
                <c:pt idx="17">
                  <c:v>40.200000000000003</c:v>
                </c:pt>
                <c:pt idx="18">
                  <c:v>45</c:v>
                </c:pt>
                <c:pt idx="19">
                  <c:v>46.7</c:v>
                </c:pt>
                <c:pt idx="20">
                  <c:v>40.9</c:v>
                </c:pt>
                <c:pt idx="21">
                  <c:v>39.200000000000003</c:v>
                </c:pt>
                <c:pt idx="22">
                  <c:v>39.700000000000003</c:v>
                </c:pt>
                <c:pt idx="23">
                  <c:v>39</c:v>
                </c:pt>
                <c:pt idx="24">
                  <c:v>41.9</c:v>
                </c:pt>
                <c:pt idx="25">
                  <c:v>40.799999999999997</c:v>
                </c:pt>
                <c:pt idx="26">
                  <c:v>35.6</c:v>
                </c:pt>
                <c:pt idx="27">
                  <c:v>50.1</c:v>
                </c:pt>
                <c:pt idx="28">
                  <c:v>44</c:v>
                </c:pt>
                <c:pt idx="29">
                  <c:v>42.7</c:v>
                </c:pt>
                <c:pt idx="30">
                  <c:v>40.799999999999997</c:v>
                </c:pt>
                <c:pt idx="31">
                  <c:v>53.1</c:v>
                </c:pt>
                <c:pt idx="32">
                  <c:v>44.4</c:v>
                </c:pt>
                <c:pt idx="33">
                  <c:v>44</c:v>
                </c:pt>
                <c:pt idx="34">
                  <c:v>45.1</c:v>
                </c:pt>
                <c:pt idx="35">
                  <c:v>46.7</c:v>
                </c:pt>
                <c:pt idx="36">
                  <c:v>39.1</c:v>
                </c:pt>
                <c:pt idx="37">
                  <c:v>46.1</c:v>
                </c:pt>
                <c:pt idx="38">
                  <c:v>52.5</c:v>
                </c:pt>
                <c:pt idx="39">
                  <c:v>46.6</c:v>
                </c:pt>
                <c:pt idx="40">
                  <c:v>47.4</c:v>
                </c:pt>
                <c:pt idx="41">
                  <c:v>47.2</c:v>
                </c:pt>
                <c:pt idx="42">
                  <c:v>47.2</c:v>
                </c:pt>
                <c:pt idx="43">
                  <c:v>50.8</c:v>
                </c:pt>
                <c:pt idx="44">
                  <c:v>49.1</c:v>
                </c:pt>
                <c:pt idx="45">
                  <c:v>50.3</c:v>
                </c:pt>
                <c:pt idx="46">
                  <c:v>49.8</c:v>
                </c:pt>
                <c:pt idx="47">
                  <c:v>48.5</c:v>
                </c:pt>
                <c:pt idx="48">
                  <c:v>50.5</c:v>
                </c:pt>
                <c:pt idx="49">
                  <c:v>52.3</c:v>
                </c:pt>
                <c:pt idx="50">
                  <c:v>50.2</c:v>
                </c:pt>
                <c:pt idx="51">
                  <c:v>50.2</c:v>
                </c:pt>
                <c:pt idx="52">
                  <c:v>51.1</c:v>
                </c:pt>
                <c:pt idx="53">
                  <c:v>52.6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'Year 3'!$D$2</c:f>
              <c:strCache>
                <c:ptCount val="1"/>
                <c:pt idx="0">
                  <c:v>Lifetime MPG</c:v>
                </c:pt>
              </c:strCache>
            </c:strRef>
          </c:tx>
          <c:spPr>
            <a:ln w="44450">
              <a:solidFill>
                <a:srgbClr val="008000"/>
              </a:solidFill>
              <a:prstDash val="solid"/>
            </a:ln>
            <a:effectLst>
              <a:glow rad="63500">
                <a:schemeClr val="accent3">
                  <a:satMod val="175000"/>
                  <a:alpha val="40000"/>
                </a:schemeClr>
              </a:glow>
            </a:effectLst>
          </c:spPr>
          <c:marker>
            <c:symbol val="circl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  <a:effectLst>
                <a:glow rad="63500">
                  <a:schemeClr val="accent3">
                    <a:satMod val="175000"/>
                    <a:alpha val="40000"/>
                  </a:schemeClr>
                </a:glow>
              </a:effectLst>
            </c:spPr>
          </c:marker>
          <c:cat>
            <c:numRef>
              <c:f>'Year 3'!$A$3:$A$56</c:f>
              <c:numCache>
                <c:formatCode>m/dd/yyyy</c:formatCode>
                <c:ptCount val="54"/>
                <c:pt idx="0">
                  <c:v>37507</c:v>
                </c:pt>
                <c:pt idx="1">
                  <c:v>37516</c:v>
                </c:pt>
                <c:pt idx="2">
                  <c:v>37525</c:v>
                </c:pt>
                <c:pt idx="3">
                  <c:v>37529</c:v>
                </c:pt>
                <c:pt idx="4">
                  <c:v>37532</c:v>
                </c:pt>
                <c:pt idx="5">
                  <c:v>37534</c:v>
                </c:pt>
                <c:pt idx="6">
                  <c:v>37542</c:v>
                </c:pt>
                <c:pt idx="7">
                  <c:v>37548</c:v>
                </c:pt>
                <c:pt idx="8">
                  <c:v>37555</c:v>
                </c:pt>
                <c:pt idx="9">
                  <c:v>37560</c:v>
                </c:pt>
                <c:pt idx="10">
                  <c:v>37568</c:v>
                </c:pt>
                <c:pt idx="11">
                  <c:v>37574</c:v>
                </c:pt>
                <c:pt idx="12">
                  <c:v>37580</c:v>
                </c:pt>
                <c:pt idx="13">
                  <c:v>37586</c:v>
                </c:pt>
                <c:pt idx="14">
                  <c:v>37590</c:v>
                </c:pt>
                <c:pt idx="15">
                  <c:v>37598</c:v>
                </c:pt>
                <c:pt idx="16">
                  <c:v>37606</c:v>
                </c:pt>
                <c:pt idx="17">
                  <c:v>37613</c:v>
                </c:pt>
                <c:pt idx="18">
                  <c:v>37621</c:v>
                </c:pt>
                <c:pt idx="19">
                  <c:v>37623</c:v>
                </c:pt>
                <c:pt idx="20">
                  <c:v>37631</c:v>
                </c:pt>
                <c:pt idx="21">
                  <c:v>37636</c:v>
                </c:pt>
                <c:pt idx="22">
                  <c:v>37640</c:v>
                </c:pt>
                <c:pt idx="23">
                  <c:v>37647</c:v>
                </c:pt>
                <c:pt idx="24">
                  <c:v>37652</c:v>
                </c:pt>
                <c:pt idx="25">
                  <c:v>37663</c:v>
                </c:pt>
                <c:pt idx="26">
                  <c:v>37670</c:v>
                </c:pt>
                <c:pt idx="27">
                  <c:v>37677</c:v>
                </c:pt>
                <c:pt idx="28">
                  <c:v>37680</c:v>
                </c:pt>
                <c:pt idx="29">
                  <c:v>37688</c:v>
                </c:pt>
                <c:pt idx="30">
                  <c:v>37695</c:v>
                </c:pt>
                <c:pt idx="31">
                  <c:v>37699</c:v>
                </c:pt>
                <c:pt idx="32">
                  <c:v>37704</c:v>
                </c:pt>
                <c:pt idx="33">
                  <c:v>37711</c:v>
                </c:pt>
                <c:pt idx="34">
                  <c:v>37721</c:v>
                </c:pt>
                <c:pt idx="35">
                  <c:v>37723</c:v>
                </c:pt>
                <c:pt idx="36">
                  <c:v>37727</c:v>
                </c:pt>
                <c:pt idx="37">
                  <c:v>37736</c:v>
                </c:pt>
                <c:pt idx="38">
                  <c:v>37741</c:v>
                </c:pt>
                <c:pt idx="39">
                  <c:v>37750</c:v>
                </c:pt>
                <c:pt idx="40">
                  <c:v>37759</c:v>
                </c:pt>
                <c:pt idx="41">
                  <c:v>37771</c:v>
                </c:pt>
                <c:pt idx="42">
                  <c:v>37778</c:v>
                </c:pt>
                <c:pt idx="43">
                  <c:v>37787</c:v>
                </c:pt>
                <c:pt idx="44">
                  <c:v>37794</c:v>
                </c:pt>
                <c:pt idx="45">
                  <c:v>37802</c:v>
                </c:pt>
                <c:pt idx="46">
                  <c:v>37810</c:v>
                </c:pt>
                <c:pt idx="47">
                  <c:v>37819</c:v>
                </c:pt>
                <c:pt idx="48">
                  <c:v>37827</c:v>
                </c:pt>
                <c:pt idx="49">
                  <c:v>37833</c:v>
                </c:pt>
                <c:pt idx="50">
                  <c:v>37841</c:v>
                </c:pt>
                <c:pt idx="51">
                  <c:v>37852</c:v>
                </c:pt>
                <c:pt idx="52">
                  <c:v>37864</c:v>
                </c:pt>
                <c:pt idx="53">
                  <c:v>37872</c:v>
                </c:pt>
              </c:numCache>
            </c:numRef>
          </c:cat>
          <c:val>
            <c:numRef>
              <c:f>'Year 3'!$D$3:$D$56</c:f>
              <c:numCache>
                <c:formatCode>0.0</c:formatCode>
                <c:ptCount val="54"/>
                <c:pt idx="0">
                  <c:v>44.883045880161824</c:v>
                </c:pt>
                <c:pt idx="1">
                  <c:v>44.915849175118701</c:v>
                </c:pt>
                <c:pt idx="2">
                  <c:v>44.944154230135567</c:v>
                </c:pt>
                <c:pt idx="3">
                  <c:v>44.958011802088066</c:v>
                </c:pt>
                <c:pt idx="4">
                  <c:v>45.00512231361224</c:v>
                </c:pt>
                <c:pt idx="5">
                  <c:v>45.010179646089135</c:v>
                </c:pt>
                <c:pt idx="6">
                  <c:v>45.011899301811383</c:v>
                </c:pt>
                <c:pt idx="7">
                  <c:v>45.013720877519987</c:v>
                </c:pt>
                <c:pt idx="8">
                  <c:v>45.014236939297881</c:v>
                </c:pt>
                <c:pt idx="9">
                  <c:v>45.023261243655043</c:v>
                </c:pt>
                <c:pt idx="10">
                  <c:v>45.016731361263552</c:v>
                </c:pt>
                <c:pt idx="11">
                  <c:v>45.041965421257245</c:v>
                </c:pt>
                <c:pt idx="12">
                  <c:v>45.070467008388675</c:v>
                </c:pt>
                <c:pt idx="13">
                  <c:v>45.075879748942882</c:v>
                </c:pt>
                <c:pt idx="14">
                  <c:v>45.05896015074903</c:v>
                </c:pt>
                <c:pt idx="15">
                  <c:v>45.038596001133854</c:v>
                </c:pt>
                <c:pt idx="16">
                  <c:v>45.053617309130331</c:v>
                </c:pt>
                <c:pt idx="17">
                  <c:v>45.012702469279219</c:v>
                </c:pt>
                <c:pt idx="18">
                  <c:v>45.012990682579463</c:v>
                </c:pt>
                <c:pt idx="19">
                  <c:v>45.018926470984908</c:v>
                </c:pt>
                <c:pt idx="20">
                  <c:v>44.985541600353585</c:v>
                </c:pt>
                <c:pt idx="21">
                  <c:v>44.9379241489506</c:v>
                </c:pt>
                <c:pt idx="22">
                  <c:v>44.89211436364522</c:v>
                </c:pt>
                <c:pt idx="23">
                  <c:v>44.846299938626295</c:v>
                </c:pt>
                <c:pt idx="24">
                  <c:v>44.826292359320469</c:v>
                </c:pt>
                <c:pt idx="25">
                  <c:v>44.796007295828709</c:v>
                </c:pt>
                <c:pt idx="26">
                  <c:v>44.719083082648183</c:v>
                </c:pt>
                <c:pt idx="27">
                  <c:v>44.754467846331991</c:v>
                </c:pt>
                <c:pt idx="28">
                  <c:v>44.75058930241152</c:v>
                </c:pt>
                <c:pt idx="29">
                  <c:v>44.735514040326876</c:v>
                </c:pt>
                <c:pt idx="30">
                  <c:v>44.705406696805973</c:v>
                </c:pt>
                <c:pt idx="31">
                  <c:v>44.761284104226675</c:v>
                </c:pt>
                <c:pt idx="32">
                  <c:v>44.758101034251659</c:v>
                </c:pt>
                <c:pt idx="33">
                  <c:v>44.7533291332525</c:v>
                </c:pt>
                <c:pt idx="34">
                  <c:v>44.755714046040765</c:v>
                </c:pt>
                <c:pt idx="35">
                  <c:v>44.764231992838994</c:v>
                </c:pt>
                <c:pt idx="36">
                  <c:v>44.728711066200034</c:v>
                </c:pt>
                <c:pt idx="37">
                  <c:v>44.739723169621051</c:v>
                </c:pt>
                <c:pt idx="38">
                  <c:v>44.778579682968832</c:v>
                </c:pt>
                <c:pt idx="39">
                  <c:v>44.792950413337572</c:v>
                </c:pt>
                <c:pt idx="40">
                  <c:v>44.812607212588652</c:v>
                </c:pt>
                <c:pt idx="41">
                  <c:v>44.832872724545716</c:v>
                </c:pt>
                <c:pt idx="42">
                  <c:v>44.850631823537711</c:v>
                </c:pt>
                <c:pt idx="43">
                  <c:v>44.892281873839302</c:v>
                </c:pt>
                <c:pt idx="44">
                  <c:v>44.923980381711267</c:v>
                </c:pt>
                <c:pt idx="45">
                  <c:v>44.96228104881363</c:v>
                </c:pt>
                <c:pt idx="46">
                  <c:v>44.997427497341192</c:v>
                </c:pt>
                <c:pt idx="47">
                  <c:v>45.024591413922707</c:v>
                </c:pt>
                <c:pt idx="48">
                  <c:v>45.06409623259556</c:v>
                </c:pt>
                <c:pt idx="49">
                  <c:v>45.102602925069249</c:v>
                </c:pt>
                <c:pt idx="50">
                  <c:v>45.136625048898935</c:v>
                </c:pt>
                <c:pt idx="51">
                  <c:v>45.172205630043834</c:v>
                </c:pt>
                <c:pt idx="52">
                  <c:v>45.216047557663266</c:v>
                </c:pt>
                <c:pt idx="53">
                  <c:v>45.265565764754058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70112"/>
        <c:axId val="35372032"/>
      </c:lineChart>
      <c:dateAx>
        <c:axId val="35370112"/>
        <c:scaling>
          <c:orientation val="minMax"/>
        </c:scaling>
        <c:delete val="0"/>
        <c:axPos val="b"/>
        <c:numFmt formatCode="mmm\ \ \ 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35372032"/>
        <c:crosses val="autoZero"/>
        <c:auto val="1"/>
        <c:lblOffset val="100"/>
        <c:baseTimeUnit val="days"/>
        <c:majorUnit val="1"/>
        <c:minorUnit val="1"/>
      </c:dateAx>
      <c:valAx>
        <c:axId val="35372032"/>
        <c:scaling>
          <c:orientation val="minMax"/>
          <c:max val="56"/>
          <c:min val="3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70112"/>
        <c:crosses val="autoZero"/>
        <c:crossBetween val="between"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565226221722288"/>
          <c:y val="4.0211906651203493E-2"/>
          <c:w val="0.5098947006624176"/>
          <c:h val="6.01503759398497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0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-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574907599072545E-2"/>
          <c:y val="0.13539655034409909"/>
          <c:w val="0.87216832270966127"/>
          <c:h val="0.70374575271114503"/>
        </c:manualLayout>
      </c:layout>
      <c:barChart>
        <c:barDir val="col"/>
        <c:grouping val="clustered"/>
        <c:varyColors val="0"/>
        <c:ser>
          <c:idx val="0"/>
          <c:order val="0"/>
          <c:tx>
            <c:v>Month MPG Average</c:v>
          </c:tx>
          <c:invertIfNegative val="0"/>
          <c:dLbls>
            <c:dLbl>
              <c:idx val="0"/>
              <c:layout>
                <c:manualLayout>
                  <c:x val="3.5622648995700212E-4"/>
                  <c:y val="9.28851236123771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57311586051744E-4"/>
                  <c:y val="1.0071415491668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768555058883669E-4"/>
                  <c:y val="1.14576828766810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9367579052618547E-5"/>
                  <c:y val="1.34412704225925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9564246880796042E-5"/>
                  <c:y val="8.6115096746512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5246844144481944E-4"/>
                  <c:y val="1.19712506866874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5003749531315858E-4"/>
                  <c:y val="1.08791633603938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921134858150007E-5"/>
                  <c:y val="6.706647134224513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4369453818272785E-5"/>
                  <c:y val="1.7129036196056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5319960004999432E-4"/>
                  <c:y val="-1.18285723005554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5.5416534794188528E-4"/>
                  <c:y val="9.10390637163910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4.5525559305086862E-4"/>
                  <c:y val="5.87982461494639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'Year 3'!$I$8:$I$19</c:f>
              <c:numCache>
                <c:formatCode>mmm\ \-\ yy</c:formatCode>
                <c:ptCount val="12"/>
                <c:pt idx="0">
                  <c:v>37500</c:v>
                </c:pt>
                <c:pt idx="1">
                  <c:v>37530</c:v>
                </c:pt>
                <c:pt idx="2">
                  <c:v>37561</c:v>
                </c:pt>
                <c:pt idx="3">
                  <c:v>37591</c:v>
                </c:pt>
                <c:pt idx="4">
                  <c:v>37622</c:v>
                </c:pt>
                <c:pt idx="5">
                  <c:v>37653</c:v>
                </c:pt>
                <c:pt idx="6">
                  <c:v>37681</c:v>
                </c:pt>
                <c:pt idx="7">
                  <c:v>37712</c:v>
                </c:pt>
                <c:pt idx="8">
                  <c:v>37742</c:v>
                </c:pt>
                <c:pt idx="9">
                  <c:v>37773</c:v>
                </c:pt>
                <c:pt idx="10">
                  <c:v>37803</c:v>
                </c:pt>
                <c:pt idx="11">
                  <c:v>37834</c:v>
                </c:pt>
              </c:numCache>
            </c:numRef>
          </c:cat>
          <c:val>
            <c:numRef>
              <c:f>'Year 3'!$J$8:$J$19</c:f>
              <c:numCache>
                <c:formatCode>0.0</c:formatCode>
                <c:ptCount val="12"/>
                <c:pt idx="0">
                  <c:v>47.851170826520232</c:v>
                </c:pt>
                <c:pt idx="1">
                  <c:v>46.331694884398331</c:v>
                </c:pt>
                <c:pt idx="2">
                  <c:v>45.881152132241283</c:v>
                </c:pt>
                <c:pt idx="3">
                  <c:v>43.656374197493122</c:v>
                </c:pt>
                <c:pt idx="4">
                  <c:v>40.595767868495145</c:v>
                </c:pt>
                <c:pt idx="5">
                  <c:v>42.079962084024515</c:v>
                </c:pt>
                <c:pt idx="6">
                  <c:v>44.824815563292837</c:v>
                </c:pt>
                <c:pt idx="7">
                  <c:v>45.607410466694205</c:v>
                </c:pt>
                <c:pt idx="8">
                  <c:v>47.149449240845492</c:v>
                </c:pt>
                <c:pt idx="9">
                  <c:v>49.338597654111069</c:v>
                </c:pt>
                <c:pt idx="10">
                  <c:v>50.158048547742588</c:v>
                </c:pt>
                <c:pt idx="11">
                  <c:v>50.496719775070289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3947008"/>
        <c:axId val="93948544"/>
      </c:barChart>
      <c:dateAx>
        <c:axId val="93947008"/>
        <c:scaling>
          <c:orientation val="minMax"/>
        </c:scaling>
        <c:delete val="0"/>
        <c:axPos val="b"/>
        <c:numFmt formatCode="mmm\ \ \ \ 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9394854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3948544"/>
        <c:scaling>
          <c:orientation val="minMax"/>
          <c:max val="52"/>
          <c:min val="34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/>
            </a:pPr>
            <a:endParaRPr lang="en-US"/>
          </a:p>
        </c:txPr>
        <c:crossAx val="93947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796775403074615"/>
          <c:y val="3.9329386152312358E-2"/>
          <c:w val="0.25653215223097114"/>
          <c:h val="5.6092952043785338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122" r="0.75000000000000122" t="1" header="0.5" footer="0.5"/>
    <c:pageSetup orientation="landscape" horizontalDpi="-4" verticalDpi="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289559</xdr:colOff>
      <xdr:row>57</xdr:row>
      <xdr:rowOff>91440</xdr:rowOff>
    </xdr:from>
    <xdr:to>
      <xdr:col>7</xdr:col>
      <xdr:colOff>162364</xdr:colOff>
      <xdr:row>80</xdr:row>
      <xdr:rowOff>133057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320039</xdr:colOff>
      <xdr:row>21</xdr:row>
      <xdr:rowOff>83820</xdr:rowOff>
    </xdr:from>
    <xdr:to>
      <xdr:col>17</xdr:col>
      <xdr:colOff>170862</xdr:colOff>
      <xdr:row>44</xdr:row>
      <xdr:rowOff>125437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0.10833</cdr:x>
      <cdr:y>0.00775</cdr:y>
    </cdr:from>
    <cdr:to>
      <cdr:x>0.42302</cdr:x>
      <cdr:y>0.1202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93420" y="30480"/>
          <a:ext cx="2014268" cy="4421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en-US" sz="2000" b="0" i="0" cap="none" spc="0" baseline="0">
              <a:ln w="1905"/>
              <a:gradFill>
                <a:gsLst>
                  <a:gs pos="0">
                    <a:srgbClr val="F79646">
                      <a:shade val="20000"/>
                      <a:satMod val="200000"/>
                    </a:srgbClr>
                  </a:gs>
                  <a:gs pos="78000">
                    <a:srgbClr val="F79646">
                      <a:tint val="90000"/>
                      <a:shade val="89000"/>
                      <a:satMod val="220000"/>
                    </a:srgbClr>
                  </a:gs>
                  <a:gs pos="100000">
                    <a:srgbClr val="F79646">
                      <a:tint val="12000"/>
                      <a:satMod val="255000"/>
                    </a:srgb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 Black" pitchFamily="34" charset="0"/>
              <a:cs typeface="Arial" pitchFamily="34" charset="0"/>
            </a:rPr>
            <a:t>2001   Year 3</a:t>
          </a:r>
          <a:endParaRPr lang="en-US" sz="2000" b="0" cap="none" spc="0">
            <a:ln w="1905"/>
            <a:gradFill>
              <a:gsLst>
                <a:gs pos="0">
                  <a:srgbClr val="F79646">
                    <a:shade val="20000"/>
                    <a:satMod val="200000"/>
                  </a:srgbClr>
                </a:gs>
                <a:gs pos="78000">
                  <a:srgbClr val="F79646">
                    <a:tint val="90000"/>
                    <a:shade val="89000"/>
                    <a:satMod val="220000"/>
                  </a:srgbClr>
                </a:gs>
                <a:gs pos="100000">
                  <a:srgbClr val="F79646">
                    <a:tint val="12000"/>
                    <a:satMod val="255000"/>
                  </a:srgb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 Black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0.13055</cdr:x>
      <cdr:y>0.00771</cdr:y>
    </cdr:from>
    <cdr:to>
      <cdr:x>0.44524</cdr:x>
      <cdr:y>0.12016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5655" y="30308"/>
          <a:ext cx="2014225" cy="44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en-US" sz="2000" b="0" i="0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 Black" pitchFamily="34" charset="0"/>
              <a:cs typeface="Arial" pitchFamily="34" charset="0"/>
            </a:rPr>
            <a:t>2001   Year 3</a:t>
          </a:r>
          <a:endParaRPr lang="en-US" sz="2000" b="0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 Black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zoomScale="130" zoomScaleNormal="130" workbookViewId="0">
      <selection activeCell="D1" sqref="D1"/>
    </sheetView>
  </sheetViews>
  <sheetFormatPr defaultColWidth="9.140625" defaultRowHeight="12.75" x14ac:dyDescent="0.2"/>
  <cols>
    <col min="1" max="1" width="15.140625" style="5" customWidth="1"/>
    <col min="2" max="3" width="15.140625" style="3" customWidth="1"/>
    <col min="4" max="4" width="15.140625" style="9" customWidth="1"/>
    <col min="5" max="5" width="12.42578125" style="8" customWidth="1"/>
    <col min="6" max="6" width="9.140625" style="6" customWidth="1"/>
    <col min="7" max="7" width="13" style="10" customWidth="1"/>
    <col min="8" max="8" width="11" style="10" customWidth="1"/>
    <col min="9" max="9" width="9.140625" style="20" customWidth="1"/>
    <col min="10" max="10" width="9.140625" style="3" customWidth="1"/>
    <col min="11" max="11" width="10.140625" style="12" customWidth="1"/>
    <col min="12" max="12" width="10.5703125" style="6" bestFit="1" customWidth="1"/>
    <col min="13" max="16384" width="9.140625" style="1"/>
  </cols>
  <sheetData>
    <row r="1" spans="1:12" s="30" customFormat="1" ht="24.95" customHeight="1" x14ac:dyDescent="0.2">
      <c r="A1" s="35" t="s">
        <v>10</v>
      </c>
      <c r="B1" s="28"/>
      <c r="C1" s="28"/>
      <c r="D1" s="29"/>
      <c r="E1" s="37"/>
      <c r="F1" s="31"/>
      <c r="G1" s="32"/>
      <c r="H1" s="32"/>
      <c r="I1" s="33"/>
      <c r="J1" s="28"/>
      <c r="K1" s="34"/>
      <c r="L1" s="31"/>
    </row>
    <row r="2" spans="1:12" s="2" customFormat="1" ht="19.5" customHeight="1" x14ac:dyDescent="0.2">
      <c r="A2" s="13" t="s">
        <v>0</v>
      </c>
      <c r="B2" s="14" t="s">
        <v>1</v>
      </c>
      <c r="C2" s="14" t="s">
        <v>2</v>
      </c>
      <c r="D2" s="14" t="s">
        <v>3</v>
      </c>
      <c r="E2" s="38" t="s">
        <v>4</v>
      </c>
      <c r="F2" s="15" t="s">
        <v>6</v>
      </c>
      <c r="G2" s="14" t="s">
        <v>5</v>
      </c>
      <c r="H2" s="21"/>
      <c r="I2" s="19"/>
      <c r="J2" s="4"/>
      <c r="K2" s="11"/>
      <c r="L2" s="7"/>
    </row>
    <row r="3" spans="1:12" x14ac:dyDescent="0.2">
      <c r="A3" s="5">
        <v>37507</v>
      </c>
      <c r="B3" s="3">
        <v>51.1</v>
      </c>
      <c r="C3" s="3">
        <v>48.4</v>
      </c>
      <c r="D3" s="9">
        <f t="shared" ref="D3:D56" si="0">E3/G3</f>
        <v>44.883045880161824</v>
      </c>
      <c r="E3" s="8">
        <v>38486</v>
      </c>
      <c r="F3" s="40">
        <v>857.47299999999996</v>
      </c>
      <c r="G3" s="10">
        <f>SUM(F3:F3)</f>
        <v>857.47299999999996</v>
      </c>
    </row>
    <row r="4" spans="1:12" x14ac:dyDescent="0.2">
      <c r="A4" s="5">
        <v>37516</v>
      </c>
      <c r="B4" s="3">
        <v>49.8</v>
      </c>
      <c r="C4" s="3">
        <v>48.1</v>
      </c>
      <c r="D4" s="9">
        <f t="shared" si="0"/>
        <v>44.915849175118701</v>
      </c>
      <c r="E4" s="8">
        <v>38900</v>
      </c>
      <c r="F4" s="6">
        <v>8.5909999999999993</v>
      </c>
      <c r="G4" s="10">
        <f>SUM(F3:F4)</f>
        <v>866.06399999999996</v>
      </c>
    </row>
    <row r="5" spans="1:12" x14ac:dyDescent="0.2">
      <c r="A5" s="5">
        <v>37525</v>
      </c>
      <c r="B5" s="3">
        <v>49.3</v>
      </c>
      <c r="C5" s="3">
        <v>47.8</v>
      </c>
      <c r="D5" s="9">
        <f t="shared" si="0"/>
        <v>44.944154230135567</v>
      </c>
      <c r="E5" s="8">
        <v>39310</v>
      </c>
      <c r="F5" s="6">
        <v>8.577</v>
      </c>
      <c r="G5" s="10">
        <f>SUM(F3:F5)</f>
        <v>874.64099999999996</v>
      </c>
    </row>
    <row r="6" spans="1:12" x14ac:dyDescent="0.2">
      <c r="A6" s="5">
        <v>37529</v>
      </c>
      <c r="B6" s="3">
        <v>50.2</v>
      </c>
      <c r="C6" s="3">
        <v>46.8</v>
      </c>
      <c r="D6" s="9">
        <f t="shared" si="0"/>
        <v>44.958011802088066</v>
      </c>
      <c r="E6" s="8">
        <v>39617</v>
      </c>
      <c r="F6" s="6">
        <v>6.5590000000000002</v>
      </c>
      <c r="G6" s="10">
        <f>SUM(F3:F6)</f>
        <v>881.19999999999993</v>
      </c>
    </row>
    <row r="7" spans="1:12" x14ac:dyDescent="0.2">
      <c r="A7" s="5">
        <v>37532</v>
      </c>
      <c r="B7" s="3">
        <v>48.8</v>
      </c>
      <c r="C7" s="3">
        <v>58.1</v>
      </c>
      <c r="D7" s="9">
        <f t="shared" si="0"/>
        <v>45.00512231361224</v>
      </c>
      <c r="E7" s="8">
        <v>39801</v>
      </c>
      <c r="F7" s="6">
        <v>3.1659999999999999</v>
      </c>
      <c r="G7" s="10">
        <f>SUM(F3:F7)</f>
        <v>884.36599999999999</v>
      </c>
      <c r="I7" s="1"/>
      <c r="J7" s="18" t="s">
        <v>9</v>
      </c>
      <c r="K7" s="16" t="s">
        <v>8</v>
      </c>
      <c r="L7" s="17" t="s">
        <v>6</v>
      </c>
    </row>
    <row r="8" spans="1:12" x14ac:dyDescent="0.2">
      <c r="A8" s="5">
        <v>37534</v>
      </c>
      <c r="B8" s="3">
        <v>50.8</v>
      </c>
      <c r="C8" s="3">
        <v>45.5</v>
      </c>
      <c r="D8" s="9">
        <f t="shared" si="0"/>
        <v>45.010179646089135</v>
      </c>
      <c r="E8" s="8">
        <v>40148</v>
      </c>
      <c r="F8" s="6">
        <v>7.61</v>
      </c>
      <c r="G8" s="10">
        <f>SUM(F3:F8)</f>
        <v>891.976</v>
      </c>
      <c r="I8" s="23">
        <v>37500</v>
      </c>
      <c r="J8" s="9">
        <f t="shared" ref="J8:J19" si="1">K8/L8</f>
        <v>47.851170826520232</v>
      </c>
      <c r="K8" s="24">
        <f>E6-38066</f>
        <v>1551</v>
      </c>
      <c r="L8" s="25">
        <f>SUM(F4:F6)+8.686</f>
        <v>32.412999999999997</v>
      </c>
    </row>
    <row r="9" spans="1:12" x14ac:dyDescent="0.2">
      <c r="A9" s="5">
        <v>37542</v>
      </c>
      <c r="B9" s="3">
        <v>47.2</v>
      </c>
      <c r="C9" s="3">
        <v>45.2</v>
      </c>
      <c r="D9" s="9">
        <f t="shared" si="0"/>
        <v>45.011899301811383</v>
      </c>
      <c r="E9" s="8">
        <v>40532</v>
      </c>
      <c r="F9" s="6">
        <v>8.4969999999999999</v>
      </c>
      <c r="G9" s="10">
        <f>SUM(F3:F9)</f>
        <v>900.47299999999996</v>
      </c>
      <c r="I9" s="23">
        <v>37530</v>
      </c>
      <c r="J9" s="9">
        <f t="shared" si="1"/>
        <v>46.331694884398331</v>
      </c>
      <c r="K9" s="24">
        <f>E12-E6</f>
        <v>2036</v>
      </c>
      <c r="L9" s="25">
        <f>SUM(F7:F12)</f>
        <v>43.943999999999996</v>
      </c>
    </row>
    <row r="10" spans="1:12" x14ac:dyDescent="0.2">
      <c r="A10" s="5">
        <v>37548</v>
      </c>
      <c r="B10" s="3">
        <v>47.4</v>
      </c>
      <c r="C10" s="3">
        <v>45.2</v>
      </c>
      <c r="D10" s="9">
        <f t="shared" si="0"/>
        <v>45.013720877519987</v>
      </c>
      <c r="E10" s="8">
        <v>40910</v>
      </c>
      <c r="F10" s="6">
        <v>8.3610000000000007</v>
      </c>
      <c r="G10" s="10">
        <f>SUM(F3:F10)</f>
        <v>908.83399999999995</v>
      </c>
      <c r="I10" s="23">
        <v>37561</v>
      </c>
      <c r="J10" s="9">
        <f t="shared" si="1"/>
        <v>45.881152132241283</v>
      </c>
      <c r="K10" s="24">
        <f>E17-E12</f>
        <v>1843</v>
      </c>
      <c r="L10" s="25">
        <f>SUM(F13:F17)</f>
        <v>40.168999999999997</v>
      </c>
    </row>
    <row r="11" spans="1:12" x14ac:dyDescent="0.2">
      <c r="A11" s="5">
        <v>37555</v>
      </c>
      <c r="B11" s="3">
        <v>47.1</v>
      </c>
      <c r="C11" s="3">
        <v>45</v>
      </c>
      <c r="D11" s="9">
        <f t="shared" si="0"/>
        <v>45.014236939297881</v>
      </c>
      <c r="E11" s="8">
        <v>41293</v>
      </c>
      <c r="F11" s="6">
        <v>8.4979999999999993</v>
      </c>
      <c r="G11" s="10">
        <f>SUM(F3:F11)</f>
        <v>917.33199999999999</v>
      </c>
      <c r="I11" s="23">
        <v>37591</v>
      </c>
      <c r="J11" s="9">
        <f t="shared" si="1"/>
        <v>43.656374197493122</v>
      </c>
      <c r="K11" s="24">
        <f>E21-E17</f>
        <v>1428</v>
      </c>
      <c r="L11" s="25">
        <f>SUM(F18:F21)</f>
        <v>32.71</v>
      </c>
    </row>
    <row r="12" spans="1:12" x14ac:dyDescent="0.2">
      <c r="A12" s="5">
        <v>37560</v>
      </c>
      <c r="B12" s="3">
        <v>48.2</v>
      </c>
      <c r="C12" s="3">
        <v>46.1</v>
      </c>
      <c r="D12" s="9">
        <f t="shared" si="0"/>
        <v>45.023261243655043</v>
      </c>
      <c r="E12" s="8">
        <v>41653</v>
      </c>
      <c r="F12" s="6">
        <v>7.8120000000000003</v>
      </c>
      <c r="G12" s="10">
        <f>SUM(F3:F12)</f>
        <v>925.14400000000001</v>
      </c>
      <c r="I12" s="23">
        <v>37622</v>
      </c>
      <c r="J12" s="9">
        <f t="shared" si="1"/>
        <v>40.595767868495145</v>
      </c>
      <c r="K12" s="24">
        <f>E27-E21</f>
        <v>1788</v>
      </c>
      <c r="L12" s="25">
        <f>SUM(F22:F27)</f>
        <v>44.043999999999997</v>
      </c>
    </row>
    <row r="13" spans="1:12" x14ac:dyDescent="0.2">
      <c r="A13" s="5">
        <v>37568</v>
      </c>
      <c r="B13" s="3">
        <v>47</v>
      </c>
      <c r="C13" s="3">
        <v>44.3</v>
      </c>
      <c r="D13" s="9">
        <f t="shared" si="0"/>
        <v>45.016731361263552</v>
      </c>
      <c r="E13" s="8">
        <v>42040</v>
      </c>
      <c r="F13" s="6">
        <v>8.7309999999999999</v>
      </c>
      <c r="G13" s="10">
        <f>SUM(F3:F13)</f>
        <v>933.875</v>
      </c>
      <c r="I13" s="23">
        <v>37653</v>
      </c>
      <c r="J13" s="9">
        <f t="shared" si="1"/>
        <v>42.079962084024515</v>
      </c>
      <c r="K13" s="24">
        <f>E31-E27</f>
        <v>1243</v>
      </c>
      <c r="L13" s="25">
        <f>SUM(F28:F31)</f>
        <v>29.538999999999998</v>
      </c>
    </row>
    <row r="14" spans="1:12" x14ac:dyDescent="0.2">
      <c r="A14" s="5">
        <v>37574</v>
      </c>
      <c r="B14" s="3">
        <v>48.5</v>
      </c>
      <c r="C14" s="3">
        <v>48</v>
      </c>
      <c r="D14" s="9">
        <f t="shared" si="0"/>
        <v>45.041965421257245</v>
      </c>
      <c r="E14" s="8">
        <v>42428</v>
      </c>
      <c r="F14" s="6">
        <v>8.0909999999999993</v>
      </c>
      <c r="G14" s="10">
        <f>SUM(F3:F14)</f>
        <v>941.96600000000001</v>
      </c>
      <c r="I14" s="23">
        <v>37681</v>
      </c>
      <c r="J14" s="9">
        <f t="shared" si="1"/>
        <v>44.824815563292837</v>
      </c>
      <c r="K14" s="24">
        <f>E36-E31</f>
        <v>1841</v>
      </c>
      <c r="L14" s="25">
        <f>SUM(F32:F36)</f>
        <v>41.070999999999998</v>
      </c>
    </row>
    <row r="15" spans="1:12" x14ac:dyDescent="0.2">
      <c r="A15" s="5">
        <v>37580</v>
      </c>
      <c r="B15" s="3">
        <v>49.8</v>
      </c>
      <c r="C15" s="3">
        <v>48.3</v>
      </c>
      <c r="D15" s="9">
        <f t="shared" si="0"/>
        <v>45.070467008388675</v>
      </c>
      <c r="E15" s="8">
        <v>42821</v>
      </c>
      <c r="F15" s="6">
        <v>8.1240000000000006</v>
      </c>
      <c r="G15" s="10">
        <f>SUM(F3:F15)</f>
        <v>950.09</v>
      </c>
      <c r="I15" s="23">
        <v>37712</v>
      </c>
      <c r="J15" s="9">
        <f t="shared" si="1"/>
        <v>45.607410466694205</v>
      </c>
      <c r="K15" s="24">
        <f>E41-E36</f>
        <v>1546</v>
      </c>
      <c r="L15" s="25">
        <f>SUM(F37:F41)</f>
        <v>33.897999999999996</v>
      </c>
    </row>
    <row r="16" spans="1:12" x14ac:dyDescent="0.2">
      <c r="A16" s="5">
        <v>37586</v>
      </c>
      <c r="B16" s="3">
        <v>48</v>
      </c>
      <c r="C16" s="3">
        <v>45.7</v>
      </c>
      <c r="D16" s="9">
        <f t="shared" si="0"/>
        <v>45.075879748942882</v>
      </c>
      <c r="E16" s="8">
        <v>43184</v>
      </c>
      <c r="F16" s="6">
        <v>7.9390000000000001</v>
      </c>
      <c r="G16" s="10">
        <f>SUM(F3:F16)</f>
        <v>958.029</v>
      </c>
      <c r="I16" s="23">
        <v>37742</v>
      </c>
      <c r="J16" s="9">
        <f t="shared" si="1"/>
        <v>47.149449240845492</v>
      </c>
      <c r="K16" s="24">
        <f>E44-E41</f>
        <v>1267</v>
      </c>
      <c r="L16" s="25">
        <f>SUM(F42:F44)</f>
        <v>26.872</v>
      </c>
    </row>
    <row r="17" spans="1:12" x14ac:dyDescent="0.2">
      <c r="A17" s="5">
        <v>37590</v>
      </c>
      <c r="B17" s="3">
        <v>46.7</v>
      </c>
      <c r="C17" s="3">
        <v>42.8</v>
      </c>
      <c r="D17" s="9">
        <f t="shared" si="0"/>
        <v>45.05896015074903</v>
      </c>
      <c r="E17" s="8">
        <v>43496</v>
      </c>
      <c r="F17" s="6">
        <v>7.2839999999999998</v>
      </c>
      <c r="G17" s="10">
        <f>SUM(F3:F17)</f>
        <v>965.31299999999999</v>
      </c>
      <c r="I17" s="23">
        <v>37773</v>
      </c>
      <c r="J17" s="9">
        <f t="shared" si="1"/>
        <v>49.338597654111069</v>
      </c>
      <c r="K17" s="24">
        <f>E48-E44</f>
        <v>1712</v>
      </c>
      <c r="L17" s="25">
        <f>SUM(F45:F48)</f>
        <v>34.698999999999998</v>
      </c>
    </row>
    <row r="18" spans="1:12" x14ac:dyDescent="0.2">
      <c r="A18" s="5">
        <v>37598</v>
      </c>
      <c r="B18" s="3">
        <v>45.1</v>
      </c>
      <c r="C18" s="3">
        <v>42.6</v>
      </c>
      <c r="D18" s="9">
        <f t="shared" si="0"/>
        <v>45.038596001133854</v>
      </c>
      <c r="E18" s="8">
        <v>43853</v>
      </c>
      <c r="F18" s="6">
        <v>8.3629999999999995</v>
      </c>
      <c r="G18" s="10">
        <f>SUM(F3:F18)</f>
        <v>973.67599999999993</v>
      </c>
      <c r="I18" s="23">
        <v>37803</v>
      </c>
      <c r="J18" s="9">
        <f t="shared" si="1"/>
        <v>50.158048547742588</v>
      </c>
      <c r="K18" s="24">
        <f>E52-E48</f>
        <v>1682</v>
      </c>
      <c r="L18" s="25">
        <f>SUM(F49:F52)</f>
        <v>33.533999999999999</v>
      </c>
    </row>
    <row r="19" spans="1:12" ht="13.5" thickBot="1" x14ac:dyDescent="0.25">
      <c r="A19" s="5">
        <v>37606</v>
      </c>
      <c r="B19" s="3">
        <v>48.1</v>
      </c>
      <c r="C19" s="3">
        <v>46.9</v>
      </c>
      <c r="D19" s="9">
        <f t="shared" si="0"/>
        <v>45.053617309130331</v>
      </c>
      <c r="E19" s="8">
        <v>44224</v>
      </c>
      <c r="F19" s="6">
        <v>7.91</v>
      </c>
      <c r="G19" s="10">
        <f>SUM(F3:F19)</f>
        <v>981.5859999999999</v>
      </c>
      <c r="I19" s="36">
        <v>37834</v>
      </c>
      <c r="J19" s="39">
        <f t="shared" si="1"/>
        <v>50.496719775070289</v>
      </c>
      <c r="K19" s="26">
        <f>E55-E52</f>
        <v>1347</v>
      </c>
      <c r="L19" s="27">
        <f>SUM(F53:F55)</f>
        <v>26.675000000000001</v>
      </c>
    </row>
    <row r="20" spans="1:12" ht="13.5" thickTop="1" x14ac:dyDescent="0.2">
      <c r="A20" s="5">
        <v>37613</v>
      </c>
      <c r="B20" s="3">
        <v>43.8</v>
      </c>
      <c r="C20" s="3">
        <v>40.200000000000003</v>
      </c>
      <c r="D20" s="9">
        <f t="shared" si="0"/>
        <v>45.012702469279219</v>
      </c>
      <c r="E20" s="8">
        <v>44561</v>
      </c>
      <c r="F20" s="6">
        <v>8.3789999999999996</v>
      </c>
      <c r="G20" s="10">
        <f>SUM(F3:F20)</f>
        <v>989.96499999999992</v>
      </c>
      <c r="I20" s="22" t="s">
        <v>7</v>
      </c>
      <c r="J20" s="9">
        <f>K20/L20</f>
        <v>45.961560462189674</v>
      </c>
      <c r="K20" s="24">
        <f>SUM(K8:K19)</f>
        <v>19284</v>
      </c>
      <c r="L20" s="25">
        <f>SUM(L8:L19)</f>
        <v>419.56800000000004</v>
      </c>
    </row>
    <row r="21" spans="1:12" x14ac:dyDescent="0.2">
      <c r="A21" s="5">
        <v>37621</v>
      </c>
      <c r="B21" s="3">
        <v>46.3</v>
      </c>
      <c r="C21" s="3">
        <v>45</v>
      </c>
      <c r="D21" s="9">
        <f t="shared" si="0"/>
        <v>45.012990682579463</v>
      </c>
      <c r="E21" s="8">
        <v>44924</v>
      </c>
      <c r="F21" s="6">
        <v>8.0579999999999998</v>
      </c>
      <c r="G21" s="10">
        <f>SUM(F3:F21)</f>
        <v>998.02299999999991</v>
      </c>
    </row>
    <row r="22" spans="1:12" x14ac:dyDescent="0.2">
      <c r="A22" s="5">
        <v>37623</v>
      </c>
      <c r="B22" s="3">
        <v>44.3</v>
      </c>
      <c r="C22" s="3">
        <v>46.7</v>
      </c>
      <c r="D22" s="9">
        <f t="shared" si="0"/>
        <v>45.018926470984908</v>
      </c>
      <c r="E22" s="8">
        <v>45063</v>
      </c>
      <c r="F22" s="6">
        <v>2.956</v>
      </c>
      <c r="G22" s="10">
        <f>SUM(F3:F22)</f>
        <v>1000.9789999999999</v>
      </c>
    </row>
    <row r="23" spans="1:12" x14ac:dyDescent="0.2">
      <c r="A23" s="5">
        <v>37631</v>
      </c>
      <c r="B23" s="3">
        <v>45</v>
      </c>
      <c r="C23" s="3">
        <v>40.9</v>
      </c>
      <c r="D23" s="9">
        <f t="shared" si="0"/>
        <v>44.985541600353585</v>
      </c>
      <c r="E23" s="8">
        <v>45395</v>
      </c>
      <c r="F23" s="6">
        <v>8.1229999999999993</v>
      </c>
      <c r="G23" s="10">
        <f>SUM(F3:F23)</f>
        <v>1009.102</v>
      </c>
    </row>
    <row r="24" spans="1:12" x14ac:dyDescent="0.2">
      <c r="A24" s="5">
        <v>37636</v>
      </c>
      <c r="B24" s="3">
        <v>40.700000000000003</v>
      </c>
      <c r="C24" s="3">
        <v>39.200000000000003</v>
      </c>
      <c r="D24" s="9">
        <f t="shared" si="0"/>
        <v>44.9379241489506</v>
      </c>
      <c r="E24" s="8">
        <v>45730</v>
      </c>
      <c r="F24" s="6">
        <v>8.5239999999999991</v>
      </c>
      <c r="G24" s="10">
        <f>SUM(F2:F24)</f>
        <v>1017.626</v>
      </c>
    </row>
    <row r="25" spans="1:12" x14ac:dyDescent="0.2">
      <c r="A25" s="5">
        <v>37640</v>
      </c>
      <c r="B25" s="3">
        <v>42.9</v>
      </c>
      <c r="C25" s="3">
        <v>39.700000000000003</v>
      </c>
      <c r="D25" s="9">
        <f t="shared" si="0"/>
        <v>44.89211436364522</v>
      </c>
      <c r="E25" s="8">
        <v>46084</v>
      </c>
      <c r="F25" s="6">
        <v>8.9239999999999995</v>
      </c>
      <c r="G25" s="10">
        <f>SUM(F3:F25)</f>
        <v>1026.55</v>
      </c>
    </row>
    <row r="26" spans="1:12" x14ac:dyDescent="0.2">
      <c r="A26" s="5">
        <v>37647</v>
      </c>
      <c r="B26" s="3">
        <v>40.200000000000003</v>
      </c>
      <c r="C26" s="3">
        <v>39</v>
      </c>
      <c r="D26" s="9">
        <f t="shared" si="0"/>
        <v>44.846299938626295</v>
      </c>
      <c r="E26" s="8">
        <v>46400</v>
      </c>
      <c r="F26" s="6">
        <v>8.0950000000000006</v>
      </c>
      <c r="G26" s="10">
        <f>SUM(F3:F26)</f>
        <v>1034.645</v>
      </c>
    </row>
    <row r="27" spans="1:12" x14ac:dyDescent="0.2">
      <c r="A27" s="5">
        <v>37652</v>
      </c>
      <c r="B27" s="3">
        <v>45.6</v>
      </c>
      <c r="C27" s="3">
        <v>41.9</v>
      </c>
      <c r="D27" s="9">
        <f t="shared" si="0"/>
        <v>44.826292359320469</v>
      </c>
      <c r="E27" s="8">
        <v>46712</v>
      </c>
      <c r="F27" s="6">
        <v>7.4219999999999997</v>
      </c>
      <c r="G27" s="10">
        <f>SUM(F3:F27)</f>
        <v>1042.067</v>
      </c>
    </row>
    <row r="28" spans="1:12" x14ac:dyDescent="0.2">
      <c r="A28" s="5">
        <v>37663</v>
      </c>
      <c r="B28" s="3">
        <v>41.7</v>
      </c>
      <c r="C28" s="3">
        <v>40.799999999999997</v>
      </c>
      <c r="D28" s="9">
        <f t="shared" si="0"/>
        <v>44.796007295828709</v>
      </c>
      <c r="E28" s="8">
        <v>47032</v>
      </c>
      <c r="F28" s="6">
        <v>7.8479999999999999</v>
      </c>
      <c r="G28" s="10">
        <f>SUM(F3:F28)</f>
        <v>1049.915</v>
      </c>
    </row>
    <row r="29" spans="1:12" x14ac:dyDescent="0.2">
      <c r="A29" s="5">
        <v>37670</v>
      </c>
      <c r="B29" s="3">
        <v>43.4</v>
      </c>
      <c r="C29" s="3">
        <v>35.6</v>
      </c>
      <c r="D29" s="9">
        <f t="shared" si="0"/>
        <v>44.719083082648183</v>
      </c>
      <c r="E29" s="8">
        <v>47347</v>
      </c>
      <c r="F29" s="6">
        <v>8.85</v>
      </c>
      <c r="G29" s="10">
        <f>SUM(F3:F29)</f>
        <v>1058.7649999999999</v>
      </c>
    </row>
    <row r="30" spans="1:12" x14ac:dyDescent="0.2">
      <c r="A30" s="5">
        <v>37677</v>
      </c>
      <c r="B30" s="3">
        <v>44.4</v>
      </c>
      <c r="C30" s="3">
        <v>50.1</v>
      </c>
      <c r="D30" s="9">
        <f t="shared" si="0"/>
        <v>44.754467846331991</v>
      </c>
      <c r="E30" s="8">
        <v>47696</v>
      </c>
      <c r="F30" s="6">
        <v>6.9610000000000003</v>
      </c>
      <c r="G30" s="10">
        <f>SUM(F3:F30)</f>
        <v>1065.7259999999999</v>
      </c>
    </row>
    <row r="31" spans="1:12" x14ac:dyDescent="0.2">
      <c r="A31" s="5">
        <v>37680</v>
      </c>
      <c r="B31" s="3">
        <v>46.1</v>
      </c>
      <c r="C31" s="3">
        <v>44</v>
      </c>
      <c r="D31" s="9">
        <f t="shared" si="0"/>
        <v>44.75058930241152</v>
      </c>
      <c r="E31" s="8">
        <v>47955</v>
      </c>
      <c r="F31" s="6">
        <v>5.88</v>
      </c>
      <c r="G31" s="10">
        <f>SUM(F3:F31)</f>
        <v>1071.606</v>
      </c>
    </row>
    <row r="32" spans="1:12" x14ac:dyDescent="0.2">
      <c r="A32" s="5">
        <v>37688</v>
      </c>
      <c r="B32" s="3">
        <v>43.4</v>
      </c>
      <c r="C32" s="3">
        <v>42.7</v>
      </c>
      <c r="D32" s="9">
        <f t="shared" si="0"/>
        <v>44.735514040326876</v>
      </c>
      <c r="E32" s="8">
        <v>48311</v>
      </c>
      <c r="F32" s="6">
        <v>8.3190000000000008</v>
      </c>
      <c r="G32" s="10">
        <f>SUM(F3:F32)</f>
        <v>1079.925</v>
      </c>
    </row>
    <row r="33" spans="1:7" x14ac:dyDescent="0.2">
      <c r="A33" s="5">
        <v>37695</v>
      </c>
      <c r="B33" s="3">
        <v>45.3</v>
      </c>
      <c r="C33" s="3">
        <v>40.799999999999997</v>
      </c>
      <c r="D33" s="9">
        <f t="shared" si="0"/>
        <v>44.705406696805973</v>
      </c>
      <c r="E33" s="8">
        <v>48652</v>
      </c>
      <c r="F33" s="6">
        <v>8.3550000000000004</v>
      </c>
      <c r="G33" s="10">
        <f>SUM(F3:F33)</f>
        <v>1088.28</v>
      </c>
    </row>
    <row r="34" spans="1:7" x14ac:dyDescent="0.2">
      <c r="A34" s="5">
        <v>37699</v>
      </c>
      <c r="B34" s="3">
        <v>52.2</v>
      </c>
      <c r="C34" s="3">
        <v>53.1</v>
      </c>
      <c r="D34" s="9">
        <f t="shared" si="0"/>
        <v>44.761284104226675</v>
      </c>
      <c r="E34" s="8">
        <v>49041</v>
      </c>
      <c r="F34" s="6">
        <v>7.3319999999999999</v>
      </c>
      <c r="G34" s="10">
        <f>SUM(F3:F34)</f>
        <v>1095.6120000000001</v>
      </c>
    </row>
    <row r="35" spans="1:7" x14ac:dyDescent="0.2">
      <c r="A35" s="5">
        <v>37704</v>
      </c>
      <c r="B35" s="3">
        <v>48.9</v>
      </c>
      <c r="C35" s="3">
        <v>44.4</v>
      </c>
      <c r="D35" s="9">
        <f t="shared" si="0"/>
        <v>44.758101034251659</v>
      </c>
      <c r="E35" s="8">
        <v>49421</v>
      </c>
      <c r="F35" s="6">
        <v>8.5679999999999996</v>
      </c>
      <c r="G35" s="10">
        <f>SUM(F3:F35)</f>
        <v>1104.18</v>
      </c>
    </row>
    <row r="36" spans="1:7" x14ac:dyDescent="0.2">
      <c r="A36" s="5">
        <v>37711</v>
      </c>
      <c r="B36" s="3">
        <v>45.8</v>
      </c>
      <c r="C36" s="3">
        <v>44</v>
      </c>
      <c r="D36" s="9">
        <f t="shared" si="0"/>
        <v>44.7533291332525</v>
      </c>
      <c r="E36" s="8">
        <v>49796</v>
      </c>
      <c r="F36" s="6">
        <v>8.4969999999999999</v>
      </c>
      <c r="G36" s="10">
        <f>SUM(F3:F36)</f>
        <v>1112.6770000000001</v>
      </c>
    </row>
    <row r="37" spans="1:7" x14ac:dyDescent="0.2">
      <c r="A37" s="5">
        <v>37721</v>
      </c>
      <c r="B37" s="3">
        <v>47.1</v>
      </c>
      <c r="C37" s="3">
        <v>45.1</v>
      </c>
      <c r="D37" s="9">
        <f t="shared" si="0"/>
        <v>44.755714046040765</v>
      </c>
      <c r="E37" s="8">
        <v>50152</v>
      </c>
      <c r="F37" s="6">
        <v>7.8949999999999996</v>
      </c>
      <c r="G37" s="10">
        <f>SUM(F3:F37)</f>
        <v>1120.5720000000001</v>
      </c>
    </row>
    <row r="38" spans="1:7" x14ac:dyDescent="0.2">
      <c r="A38" s="5">
        <v>37723</v>
      </c>
      <c r="B38" s="3">
        <v>48.5</v>
      </c>
      <c r="C38" s="3">
        <v>46.7</v>
      </c>
      <c r="D38" s="9">
        <f t="shared" si="0"/>
        <v>44.764231992838994</v>
      </c>
      <c r="E38" s="8">
        <v>50359</v>
      </c>
      <c r="F38" s="6">
        <v>4.4109999999999996</v>
      </c>
      <c r="G38" s="10">
        <f>SUM(F3:F38)</f>
        <v>1124.9830000000002</v>
      </c>
    </row>
    <row r="39" spans="1:7" x14ac:dyDescent="0.2">
      <c r="A39" s="5">
        <v>37727</v>
      </c>
      <c r="B39" s="3">
        <v>40.700000000000003</v>
      </c>
      <c r="C39" s="3">
        <v>39.1</v>
      </c>
      <c r="D39" s="9">
        <f t="shared" si="0"/>
        <v>44.728711066200034</v>
      </c>
      <c r="E39" s="8">
        <v>50638</v>
      </c>
      <c r="F39" s="6">
        <v>7.1310000000000002</v>
      </c>
      <c r="G39" s="10">
        <f>SUM(F3:F39)</f>
        <v>1132.1140000000003</v>
      </c>
    </row>
    <row r="40" spans="1:7" x14ac:dyDescent="0.2">
      <c r="A40" s="5">
        <v>37736</v>
      </c>
      <c r="B40" s="3">
        <v>47.5</v>
      </c>
      <c r="C40" s="3">
        <v>46.1</v>
      </c>
      <c r="D40" s="9">
        <f t="shared" si="0"/>
        <v>44.739723169621051</v>
      </c>
      <c r="E40" s="8">
        <v>51041</v>
      </c>
      <c r="F40" s="6">
        <v>8.7289999999999992</v>
      </c>
      <c r="G40" s="10">
        <f>SUM(F3:F40)</f>
        <v>1140.8430000000003</v>
      </c>
    </row>
    <row r="41" spans="1:7" x14ac:dyDescent="0.2">
      <c r="A41" s="5">
        <v>37741</v>
      </c>
      <c r="B41" s="3">
        <v>52.6</v>
      </c>
      <c r="C41" s="3">
        <v>52.5</v>
      </c>
      <c r="D41" s="9">
        <f t="shared" si="0"/>
        <v>44.778579682968832</v>
      </c>
      <c r="E41" s="8">
        <v>51342</v>
      </c>
      <c r="F41" s="6">
        <v>5.7320000000000002</v>
      </c>
      <c r="G41" s="10">
        <f>SUM(F3:F41)</f>
        <v>1146.5750000000003</v>
      </c>
    </row>
    <row r="42" spans="1:7" x14ac:dyDescent="0.2">
      <c r="A42" s="5">
        <v>37750</v>
      </c>
      <c r="B42" s="3">
        <v>51.5</v>
      </c>
      <c r="C42" s="3">
        <v>46.6</v>
      </c>
      <c r="D42" s="9">
        <f t="shared" si="0"/>
        <v>44.792950413337572</v>
      </c>
      <c r="E42" s="8">
        <v>51757</v>
      </c>
      <c r="F42" s="6">
        <v>8.8970000000000002</v>
      </c>
      <c r="G42" s="10">
        <f>SUM(F3:F42)</f>
        <v>1155.4720000000002</v>
      </c>
    </row>
    <row r="43" spans="1:7" x14ac:dyDescent="0.2">
      <c r="A43" s="5">
        <v>37759</v>
      </c>
      <c r="B43" s="3">
        <v>49.7</v>
      </c>
      <c r="C43" s="3">
        <v>47.4</v>
      </c>
      <c r="D43" s="9">
        <f t="shared" si="0"/>
        <v>44.812607212588652</v>
      </c>
      <c r="E43" s="8">
        <v>52169</v>
      </c>
      <c r="F43" s="6">
        <v>8.6869999999999994</v>
      </c>
      <c r="G43" s="10">
        <f>SUM(F3:F43)</f>
        <v>1164.1590000000001</v>
      </c>
    </row>
    <row r="44" spans="1:7" x14ac:dyDescent="0.2">
      <c r="A44" s="5">
        <v>37771</v>
      </c>
      <c r="B44" s="3">
        <v>49.4</v>
      </c>
      <c r="C44" s="3">
        <v>47.2</v>
      </c>
      <c r="D44" s="9">
        <f t="shared" si="0"/>
        <v>44.832872724545716</v>
      </c>
      <c r="E44" s="8">
        <v>52609</v>
      </c>
      <c r="F44" s="6">
        <v>9.2880000000000003</v>
      </c>
      <c r="G44" s="10">
        <f>SUM(F3:F44)</f>
        <v>1173.4470000000001</v>
      </c>
    </row>
    <row r="45" spans="1:7" x14ac:dyDescent="0.2">
      <c r="A45" s="5">
        <v>37778</v>
      </c>
      <c r="B45" s="3">
        <v>50.5</v>
      </c>
      <c r="C45" s="3">
        <v>47.2</v>
      </c>
      <c r="D45" s="9">
        <f t="shared" si="0"/>
        <v>44.850631823537711</v>
      </c>
      <c r="E45" s="8">
        <v>53023</v>
      </c>
      <c r="F45" s="6">
        <v>8.766</v>
      </c>
      <c r="G45" s="10">
        <f>SUM(F3:F45)</f>
        <v>1182.2130000000002</v>
      </c>
    </row>
    <row r="46" spans="1:7" x14ac:dyDescent="0.2">
      <c r="A46" s="5">
        <v>37787</v>
      </c>
      <c r="B46" s="3">
        <v>52.5</v>
      </c>
      <c r="C46" s="3">
        <v>50.8</v>
      </c>
      <c r="D46" s="9">
        <f t="shared" si="0"/>
        <v>44.892281873839302</v>
      </c>
      <c r="E46" s="8">
        <v>53447</v>
      </c>
      <c r="F46" s="6">
        <v>8.3480000000000008</v>
      </c>
      <c r="G46" s="10">
        <f>SUM(F3:F46)</f>
        <v>1190.5610000000001</v>
      </c>
    </row>
    <row r="47" spans="1:7" x14ac:dyDescent="0.2">
      <c r="A47" s="5">
        <v>37794</v>
      </c>
      <c r="B47" s="3">
        <v>50.3</v>
      </c>
      <c r="C47" s="3">
        <v>49.1</v>
      </c>
      <c r="D47" s="9">
        <f t="shared" si="0"/>
        <v>44.923980381711267</v>
      </c>
      <c r="E47" s="8">
        <v>53886</v>
      </c>
      <c r="F47" s="6">
        <v>8.9320000000000004</v>
      </c>
      <c r="G47" s="10">
        <f>SUM(F3:F47)</f>
        <v>1199.4930000000002</v>
      </c>
    </row>
    <row r="48" spans="1:7" x14ac:dyDescent="0.2">
      <c r="A48" s="5">
        <v>37802</v>
      </c>
      <c r="B48" s="3">
        <v>53.3</v>
      </c>
      <c r="C48" s="3">
        <v>50.3</v>
      </c>
      <c r="D48" s="9">
        <f t="shared" si="0"/>
        <v>44.96228104881363</v>
      </c>
      <c r="E48" s="8">
        <v>54321</v>
      </c>
      <c r="F48" s="6">
        <v>8.6530000000000005</v>
      </c>
      <c r="G48" s="10">
        <f>SUM(F3:F48)</f>
        <v>1208.1460000000002</v>
      </c>
    </row>
    <row r="49" spans="1:7" x14ac:dyDescent="0.2">
      <c r="A49" s="5">
        <v>37810</v>
      </c>
      <c r="B49" s="3">
        <v>53.4</v>
      </c>
      <c r="C49" s="3">
        <v>49.8</v>
      </c>
      <c r="D49" s="9">
        <f t="shared" si="0"/>
        <v>44.997427497341192</v>
      </c>
      <c r="E49" s="8">
        <v>54749</v>
      </c>
      <c r="F49" s="6">
        <v>8.5679999999999996</v>
      </c>
      <c r="G49" s="10">
        <f>SUM(F3:F49)</f>
        <v>1216.7140000000002</v>
      </c>
    </row>
    <row r="50" spans="1:7" x14ac:dyDescent="0.2">
      <c r="A50" s="5">
        <v>37819</v>
      </c>
      <c r="B50" s="3">
        <v>51.2</v>
      </c>
      <c r="C50" s="3">
        <v>48.5</v>
      </c>
      <c r="D50" s="9">
        <f t="shared" si="0"/>
        <v>45.024591413922707</v>
      </c>
      <c r="E50" s="8">
        <v>55211</v>
      </c>
      <c r="F50" s="6">
        <v>9.5269999999999992</v>
      </c>
      <c r="G50" s="10">
        <f>SUM(F3:F50)</f>
        <v>1226.2410000000002</v>
      </c>
    </row>
    <row r="51" spans="1:7" x14ac:dyDescent="0.2">
      <c r="A51" s="5">
        <v>37827</v>
      </c>
      <c r="B51" s="3">
        <v>52.1</v>
      </c>
      <c r="C51" s="3">
        <v>50.5</v>
      </c>
      <c r="D51" s="9">
        <f t="shared" si="0"/>
        <v>45.06409623259556</v>
      </c>
      <c r="E51" s="8">
        <v>55662</v>
      </c>
      <c r="F51" s="6">
        <v>8.9329999999999998</v>
      </c>
      <c r="G51" s="10">
        <f>SUM(F3:F51)</f>
        <v>1235.1740000000002</v>
      </c>
    </row>
    <row r="52" spans="1:7" x14ac:dyDescent="0.2">
      <c r="A52" s="5">
        <v>37833</v>
      </c>
      <c r="B52" s="3">
        <v>53.8</v>
      </c>
      <c r="C52" s="3">
        <v>52.3</v>
      </c>
      <c r="D52" s="9">
        <f t="shared" si="0"/>
        <v>45.102602925069249</v>
      </c>
      <c r="E52" s="8">
        <v>56003</v>
      </c>
      <c r="F52" s="6">
        <v>6.5060000000000002</v>
      </c>
      <c r="G52" s="10">
        <f>SUM(F3:F52)</f>
        <v>1241.6800000000003</v>
      </c>
    </row>
    <row r="53" spans="1:7" x14ac:dyDescent="0.2">
      <c r="A53" s="5">
        <v>37841</v>
      </c>
      <c r="B53" s="3">
        <v>52.9</v>
      </c>
      <c r="C53" s="3">
        <v>50.2</v>
      </c>
      <c r="D53" s="9">
        <f t="shared" si="0"/>
        <v>45.136625048898935</v>
      </c>
      <c r="E53" s="8">
        <v>56422</v>
      </c>
      <c r="F53" s="6">
        <v>8.3469999999999995</v>
      </c>
      <c r="G53" s="10">
        <f>SUM(F3:F53)</f>
        <v>1250.0270000000003</v>
      </c>
    </row>
    <row r="54" spans="1:7" x14ac:dyDescent="0.2">
      <c r="A54" s="5">
        <v>37852</v>
      </c>
      <c r="B54" s="3">
        <v>53.5</v>
      </c>
      <c r="C54" s="3">
        <v>50.2</v>
      </c>
      <c r="D54" s="9">
        <f t="shared" si="0"/>
        <v>45.172205630043834</v>
      </c>
      <c r="E54" s="8">
        <v>56870</v>
      </c>
      <c r="F54" s="6">
        <v>8.9329999999999998</v>
      </c>
      <c r="G54" s="10">
        <f>SUM(F3:F54)</f>
        <v>1258.9600000000003</v>
      </c>
    </row>
    <row r="55" spans="1:7" x14ac:dyDescent="0.2">
      <c r="A55" s="5">
        <v>37864</v>
      </c>
      <c r="B55" s="3">
        <v>53.7</v>
      </c>
      <c r="C55" s="3">
        <v>51.1</v>
      </c>
      <c r="D55" s="9">
        <f t="shared" si="0"/>
        <v>45.216047557663266</v>
      </c>
      <c r="E55" s="8">
        <v>57350</v>
      </c>
      <c r="F55" s="6">
        <v>9.3949999999999996</v>
      </c>
      <c r="G55" s="10">
        <f>SUM(F3:F55)</f>
        <v>1268.3550000000002</v>
      </c>
    </row>
    <row r="56" spans="1:7" x14ac:dyDescent="0.2">
      <c r="A56" s="5">
        <v>37872</v>
      </c>
      <c r="B56" s="3">
        <v>54.7</v>
      </c>
      <c r="C56" s="3">
        <v>52.6</v>
      </c>
      <c r="D56" s="9">
        <f t="shared" si="0"/>
        <v>45.265565764754058</v>
      </c>
      <c r="E56" s="8">
        <v>57802</v>
      </c>
      <c r="F56" s="6">
        <v>8.5980000000000008</v>
      </c>
      <c r="G56" s="10">
        <f>SUM(F3:F56)</f>
        <v>1276.9530000000002</v>
      </c>
    </row>
  </sheetData>
  <phoneticPr fontId="0" type="noConversion"/>
  <pageMargins left="0.5" right="0.5" top="0.5" bottom="0.5" header="0.5" footer="0.5"/>
  <pageSetup orientation="portrait" horizontalDpi="4294967293" verticalDpi="0" r:id="rId1"/>
  <headerFooter alignWithMargins="0"/>
  <ignoredErrors>
    <ignoredError sqref="L8:L19 G4:G23 G25:G52 G53:G5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John's Stuff - Toyota Prius Personal Data</dc:title>
  <dc:creator>john1701a</dc:creator>
  <cp:lastModifiedBy>john1701a</cp:lastModifiedBy>
  <cp:lastPrinted>2001-04-02T01:31:03Z</cp:lastPrinted>
  <dcterms:created xsi:type="dcterms:W3CDTF">2000-11-08T03:39:42Z</dcterms:created>
  <dcterms:modified xsi:type="dcterms:W3CDTF">2010-12-30T01:31:12Z</dcterms:modified>
</cp:coreProperties>
</file>