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7650" windowHeight="10035"/>
  </bookViews>
  <sheets>
    <sheet name="Year 1" sheetId="1" r:id="rId1"/>
  </sheets>
  <calcPr calcId="144525"/>
</workbook>
</file>

<file path=xl/calcChain.xml><?xml version="1.0" encoding="utf-8"?>
<calcChain xmlns="http://schemas.openxmlformats.org/spreadsheetml/2006/main">
  <c r="L21" i="1" l="1"/>
  <c r="K21" i="1"/>
  <c r="G61" i="1"/>
  <c r="D61" i="1" s="1"/>
  <c r="J21" i="1"/>
  <c r="G60" i="1"/>
  <c r="D60" i="1" s="1"/>
  <c r="G59" i="1"/>
  <c r="D59" i="1" s="1"/>
  <c r="G58" i="1"/>
  <c r="D58" i="1" s="1"/>
  <c r="L20" i="1"/>
  <c r="K20" i="1"/>
  <c r="J20" i="1" s="1"/>
  <c r="G57" i="1"/>
  <c r="D57" i="1" s="1"/>
  <c r="G56" i="1"/>
  <c r="D56" i="1" s="1"/>
  <c r="G55" i="1"/>
  <c r="D55" i="1" s="1"/>
  <c r="G54" i="1"/>
  <c r="D54" i="1" s="1"/>
  <c r="L19" i="1"/>
  <c r="J19" i="1" s="1"/>
  <c r="K19" i="1"/>
  <c r="G53" i="1"/>
  <c r="D53" i="1"/>
  <c r="G52" i="1"/>
  <c r="D52" i="1"/>
  <c r="G51" i="1"/>
  <c r="D51" i="1"/>
  <c r="G50" i="1"/>
  <c r="D50" i="1"/>
  <c r="K9" i="1"/>
  <c r="K10" i="1"/>
  <c r="K11" i="1"/>
  <c r="K12" i="1"/>
  <c r="K13" i="1"/>
  <c r="K22" i="1" s="1"/>
  <c r="J22" i="1" s="1"/>
  <c r="K14" i="1"/>
  <c r="K15" i="1"/>
  <c r="K16" i="1"/>
  <c r="K17" i="1"/>
  <c r="K18" i="1"/>
  <c r="L9" i="1"/>
  <c r="L22" i="1" s="1"/>
  <c r="L10" i="1"/>
  <c r="L11" i="1"/>
  <c r="L12" i="1"/>
  <c r="L13" i="1"/>
  <c r="L14" i="1"/>
  <c r="L15" i="1"/>
  <c r="L16" i="1"/>
  <c r="L17" i="1"/>
  <c r="L18" i="1"/>
  <c r="J18" i="1" s="1"/>
  <c r="G49" i="1"/>
  <c r="D49" i="1" s="1"/>
  <c r="G48" i="1"/>
  <c r="D48" i="1" s="1"/>
  <c r="G47" i="1"/>
  <c r="D47" i="1" s="1"/>
  <c r="G46" i="1"/>
  <c r="D46" i="1" s="1"/>
  <c r="G45" i="1"/>
  <c r="D45" i="1" s="1"/>
  <c r="J17" i="1"/>
  <c r="G44" i="1"/>
  <c r="D44" i="1"/>
  <c r="G43" i="1"/>
  <c r="D43" i="1"/>
  <c r="G42" i="1"/>
  <c r="D42" i="1"/>
  <c r="G41" i="1"/>
  <c r="D41" i="1"/>
  <c r="G40" i="1"/>
  <c r="D40" i="1"/>
  <c r="J16" i="1"/>
  <c r="G39" i="1"/>
  <c r="D39" i="1" s="1"/>
  <c r="G38" i="1"/>
  <c r="D38" i="1" s="1"/>
  <c r="G37" i="1"/>
  <c r="D37" i="1" s="1"/>
  <c r="J15" i="1"/>
  <c r="G36" i="1"/>
  <c r="D36" i="1"/>
  <c r="G35" i="1"/>
  <c r="D35" i="1"/>
  <c r="G34" i="1"/>
  <c r="D34" i="1"/>
  <c r="G33" i="1"/>
  <c r="D33" i="1"/>
  <c r="G32" i="1"/>
  <c r="D32" i="1"/>
  <c r="J14" i="1"/>
  <c r="G31" i="1"/>
  <c r="D31" i="1" s="1"/>
  <c r="G30" i="1"/>
  <c r="D30" i="1" s="1"/>
  <c r="G29" i="1"/>
  <c r="D29" i="1" s="1"/>
  <c r="G28" i="1"/>
  <c r="D28" i="1" s="1"/>
  <c r="G27" i="1"/>
  <c r="D27" i="1" s="1"/>
  <c r="J13" i="1"/>
  <c r="G26" i="1"/>
  <c r="D26" i="1"/>
  <c r="G25" i="1"/>
  <c r="D25" i="1"/>
  <c r="G24" i="1"/>
  <c r="D24" i="1"/>
  <c r="G23" i="1"/>
  <c r="D23" i="1"/>
  <c r="J12" i="1"/>
  <c r="G22" i="1"/>
  <c r="D22" i="1" s="1"/>
  <c r="G21" i="1"/>
  <c r="D21" i="1" s="1"/>
  <c r="G20" i="1"/>
  <c r="D20" i="1" s="1"/>
  <c r="G19" i="1"/>
  <c r="D19" i="1" s="1"/>
  <c r="G18" i="1"/>
  <c r="D18" i="1" s="1"/>
  <c r="G17" i="1"/>
  <c r="D17" i="1" s="1"/>
  <c r="G16" i="1"/>
  <c r="J11" i="1"/>
  <c r="D16" i="1"/>
  <c r="G15" i="1"/>
  <c r="D15" i="1"/>
  <c r="G14" i="1"/>
  <c r="D14" i="1"/>
  <c r="G13" i="1"/>
  <c r="D13" i="1"/>
  <c r="G12" i="1"/>
  <c r="D12" i="1"/>
  <c r="J10" i="1"/>
  <c r="G11" i="1"/>
  <c r="D11" i="1" s="1"/>
  <c r="G10" i="1"/>
  <c r="D10" i="1" s="1"/>
  <c r="G9" i="1"/>
  <c r="D9" i="1" s="1"/>
  <c r="G8" i="1"/>
  <c r="D8" i="1" s="1"/>
  <c r="G7" i="1"/>
  <c r="D7" i="1" s="1"/>
  <c r="G6" i="1"/>
  <c r="D6" i="1" s="1"/>
  <c r="J9" i="1"/>
  <c r="G5" i="1"/>
  <c r="D5" i="1"/>
  <c r="G4" i="1"/>
  <c r="D4" i="1"/>
  <c r="G3" i="1"/>
</calcChain>
</file>

<file path=xl/sharedStrings.xml><?xml version="1.0" encoding="utf-8"?>
<sst xmlns="http://schemas.openxmlformats.org/spreadsheetml/2006/main" count="18" uniqueCount="15">
  <si>
    <t>Date</t>
  </si>
  <si>
    <t>MPG shown</t>
  </si>
  <si>
    <t>MPG calc'd</t>
  </si>
  <si>
    <t>Lifetime MPG</t>
  </si>
  <si>
    <t>Total Miles</t>
  </si>
  <si>
    <t>Total Gallons</t>
  </si>
  <si>
    <t>Gallons</t>
  </si>
  <si>
    <t>-</t>
  </si>
  <si>
    <t>TOTAL</t>
  </si>
  <si>
    <t>Miles</t>
  </si>
  <si>
    <t>MPG</t>
  </si>
  <si>
    <t xml:space="preserve">  2004 Prius  -  Year 1</t>
  </si>
  <si>
    <r>
      <t xml:space="preserve">  Location:  </t>
    </r>
    <r>
      <rPr>
        <b/>
        <i/>
        <sz val="10"/>
        <color indexed="16"/>
        <rFont val="Arial"/>
      </rPr>
      <t>MINNESOTA</t>
    </r>
    <r>
      <rPr>
        <sz val="10"/>
        <rFont val="Arial"/>
      </rPr>
      <t xml:space="preserve">         Oil:  </t>
    </r>
    <r>
      <rPr>
        <b/>
        <i/>
        <sz val="10"/>
        <color indexed="16"/>
        <rFont val="Arial"/>
      </rPr>
      <t>SYNTHETIC</t>
    </r>
    <r>
      <rPr>
        <sz val="10"/>
        <rFont val="Arial"/>
      </rPr>
      <t xml:space="preserve">         Driving:  </t>
    </r>
    <r>
      <rPr>
        <b/>
        <i/>
        <sz val="10"/>
        <color indexed="16"/>
        <rFont val="Arial"/>
      </rPr>
      <t>MIX of City, Suburb, and Highway</t>
    </r>
  </si>
  <si>
    <r>
      <t xml:space="preserve">  </t>
    </r>
    <r>
      <rPr>
        <sz val="10"/>
        <rFont val="Arial"/>
      </rPr>
      <t xml:space="preserve">Tires:  </t>
    </r>
    <r>
      <rPr>
        <b/>
        <i/>
        <sz val="10"/>
        <color indexed="16"/>
        <rFont val="Arial"/>
      </rPr>
      <t>Premium Grade  at  44/42 PSI</t>
    </r>
    <r>
      <rPr>
        <sz val="10"/>
        <color indexed="16"/>
        <rFont val="Arial"/>
      </rPr>
      <t>   (these high-traction tires reduce efficiency by about 1.5 MPG, upgraded at 15,896 miles)</t>
    </r>
  </si>
  <si>
    <r>
      <t xml:space="preserve">  </t>
    </r>
    <r>
      <rPr>
        <sz val="10"/>
        <rFont val="Arial"/>
      </rPr>
      <t xml:space="preserve">Fuel:  </t>
    </r>
    <r>
      <rPr>
        <b/>
        <i/>
        <sz val="10"/>
        <color indexed="16"/>
        <rFont val="Arial"/>
      </rPr>
      <t>Low-Sulfur E10  (10% ethanol, 90% gas)</t>
    </r>
    <r>
      <rPr>
        <sz val="10"/>
        <color indexed="16"/>
        <rFont val="Arial"/>
      </rPr>
      <t>   (the ethanol reduces efficiency by about 1.7 MPG)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</si>
</sst>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/dd/yyyy"/>
    <numFmt numFmtId="166" formatCode="0.000"/>
    <numFmt numFmtId="167" formatCode="mmm\ \-\ 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sz val="10"/>
      <color indexed="16"/>
      <name val="Arial"/>
    </font>
    <font>
      <b/>
      <i/>
      <sz val="10"/>
      <color indexed="1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0" fillId="2" borderId="0" xfId="0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99675040620046E-2"/>
          <c:y val="0.13868036232313066"/>
          <c:w val="0.88848300212473441"/>
          <c:h val="0.70046186087204132"/>
        </c:manualLayout>
      </c:layout>
      <c:lineChart>
        <c:grouping val="standard"/>
        <c:varyColors val="0"/>
        <c:ser>
          <c:idx val="0"/>
          <c:order val="0"/>
          <c:tx>
            <c:strRef>
              <c:f>'Year 1'!$B$2</c:f>
              <c:strCache>
                <c:ptCount val="1"/>
                <c:pt idx="0">
                  <c:v>MPG shown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1'!$A$3:$A$61</c:f>
              <c:numCache>
                <c:formatCode>m/dd/yyyy</c:formatCode>
                <c:ptCount val="59"/>
                <c:pt idx="0">
                  <c:v>37917</c:v>
                </c:pt>
                <c:pt idx="1">
                  <c:v>37922</c:v>
                </c:pt>
                <c:pt idx="2">
                  <c:v>37925</c:v>
                </c:pt>
                <c:pt idx="3">
                  <c:v>37931</c:v>
                </c:pt>
                <c:pt idx="4">
                  <c:v>37936</c:v>
                </c:pt>
                <c:pt idx="5">
                  <c:v>37942</c:v>
                </c:pt>
                <c:pt idx="6">
                  <c:v>37948</c:v>
                </c:pt>
                <c:pt idx="7">
                  <c:v>37954</c:v>
                </c:pt>
                <c:pt idx="8">
                  <c:v>37955</c:v>
                </c:pt>
                <c:pt idx="9">
                  <c:v>37962</c:v>
                </c:pt>
                <c:pt idx="10">
                  <c:v>37969</c:v>
                </c:pt>
                <c:pt idx="11">
                  <c:v>37975</c:v>
                </c:pt>
                <c:pt idx="12">
                  <c:v>37979</c:v>
                </c:pt>
                <c:pt idx="13">
                  <c:v>37986</c:v>
                </c:pt>
                <c:pt idx="14">
                  <c:v>37993</c:v>
                </c:pt>
                <c:pt idx="15">
                  <c:v>38001</c:v>
                </c:pt>
                <c:pt idx="16">
                  <c:v>38006</c:v>
                </c:pt>
                <c:pt idx="17">
                  <c:v>38010</c:v>
                </c:pt>
                <c:pt idx="18">
                  <c:v>38012</c:v>
                </c:pt>
                <c:pt idx="19">
                  <c:v>38017</c:v>
                </c:pt>
                <c:pt idx="20">
                  <c:v>38025</c:v>
                </c:pt>
                <c:pt idx="21">
                  <c:v>38031</c:v>
                </c:pt>
                <c:pt idx="22">
                  <c:v>38040</c:v>
                </c:pt>
                <c:pt idx="23">
                  <c:v>38046</c:v>
                </c:pt>
                <c:pt idx="24">
                  <c:v>38053</c:v>
                </c:pt>
                <c:pt idx="25">
                  <c:v>38059</c:v>
                </c:pt>
                <c:pt idx="26">
                  <c:v>38066</c:v>
                </c:pt>
                <c:pt idx="27">
                  <c:v>38073</c:v>
                </c:pt>
                <c:pt idx="28">
                  <c:v>38077</c:v>
                </c:pt>
                <c:pt idx="29">
                  <c:v>38085</c:v>
                </c:pt>
                <c:pt idx="30">
                  <c:v>38091</c:v>
                </c:pt>
                <c:pt idx="31">
                  <c:v>38094</c:v>
                </c:pt>
                <c:pt idx="32">
                  <c:v>38099</c:v>
                </c:pt>
                <c:pt idx="33">
                  <c:v>38107</c:v>
                </c:pt>
                <c:pt idx="34">
                  <c:v>38115</c:v>
                </c:pt>
                <c:pt idx="35">
                  <c:v>38122</c:v>
                </c:pt>
                <c:pt idx="36">
                  <c:v>38132</c:v>
                </c:pt>
                <c:pt idx="37">
                  <c:v>38138</c:v>
                </c:pt>
                <c:pt idx="38">
                  <c:v>38147</c:v>
                </c:pt>
                <c:pt idx="39">
                  <c:v>38156</c:v>
                </c:pt>
                <c:pt idx="40">
                  <c:v>38163</c:v>
                </c:pt>
                <c:pt idx="41">
                  <c:v>38168</c:v>
                </c:pt>
                <c:pt idx="42">
                  <c:v>38176</c:v>
                </c:pt>
                <c:pt idx="43">
                  <c:v>38183</c:v>
                </c:pt>
                <c:pt idx="44">
                  <c:v>38187</c:v>
                </c:pt>
                <c:pt idx="45">
                  <c:v>38194</c:v>
                </c:pt>
                <c:pt idx="46">
                  <c:v>38199</c:v>
                </c:pt>
                <c:pt idx="47">
                  <c:v>38205</c:v>
                </c:pt>
                <c:pt idx="48">
                  <c:v>38213</c:v>
                </c:pt>
                <c:pt idx="49">
                  <c:v>38220</c:v>
                </c:pt>
                <c:pt idx="50">
                  <c:v>38230</c:v>
                </c:pt>
                <c:pt idx="51">
                  <c:v>38240</c:v>
                </c:pt>
                <c:pt idx="52">
                  <c:v>38247</c:v>
                </c:pt>
                <c:pt idx="53">
                  <c:v>38254</c:v>
                </c:pt>
                <c:pt idx="54">
                  <c:v>38260</c:v>
                </c:pt>
                <c:pt idx="55">
                  <c:v>38269</c:v>
                </c:pt>
                <c:pt idx="56">
                  <c:v>38277</c:v>
                </c:pt>
                <c:pt idx="57">
                  <c:v>38283</c:v>
                </c:pt>
                <c:pt idx="58">
                  <c:v>38291</c:v>
                </c:pt>
              </c:numCache>
            </c:numRef>
          </c:cat>
          <c:val>
            <c:numRef>
              <c:f>'Year 1'!$B$3:$B$61</c:f>
              <c:numCache>
                <c:formatCode>0.0</c:formatCode>
                <c:ptCount val="59"/>
                <c:pt idx="0">
                  <c:v>0</c:v>
                </c:pt>
                <c:pt idx="1">
                  <c:v>50.4</c:v>
                </c:pt>
                <c:pt idx="2">
                  <c:v>49.9</c:v>
                </c:pt>
                <c:pt idx="3">
                  <c:v>46.5</c:v>
                </c:pt>
                <c:pt idx="4">
                  <c:v>47.5</c:v>
                </c:pt>
                <c:pt idx="5">
                  <c:v>49.1</c:v>
                </c:pt>
                <c:pt idx="6">
                  <c:v>49.3</c:v>
                </c:pt>
                <c:pt idx="7">
                  <c:v>45.3</c:v>
                </c:pt>
                <c:pt idx="8">
                  <c:v>46.3</c:v>
                </c:pt>
                <c:pt idx="9">
                  <c:v>49.2</c:v>
                </c:pt>
                <c:pt idx="10">
                  <c:v>44.9</c:v>
                </c:pt>
                <c:pt idx="11">
                  <c:v>46.6</c:v>
                </c:pt>
                <c:pt idx="12">
                  <c:v>49.7</c:v>
                </c:pt>
                <c:pt idx="13">
                  <c:v>47.5</c:v>
                </c:pt>
                <c:pt idx="14">
                  <c:v>43</c:v>
                </c:pt>
                <c:pt idx="15">
                  <c:v>45.7</c:v>
                </c:pt>
                <c:pt idx="16">
                  <c:v>44.9</c:v>
                </c:pt>
                <c:pt idx="17">
                  <c:v>41.7</c:v>
                </c:pt>
                <c:pt idx="18">
                  <c:v>44.6</c:v>
                </c:pt>
                <c:pt idx="19">
                  <c:v>39.1</c:v>
                </c:pt>
                <c:pt idx="20">
                  <c:v>43.7</c:v>
                </c:pt>
                <c:pt idx="21">
                  <c:v>45.2</c:v>
                </c:pt>
                <c:pt idx="22">
                  <c:v>46.9</c:v>
                </c:pt>
                <c:pt idx="23">
                  <c:v>52.2</c:v>
                </c:pt>
                <c:pt idx="24">
                  <c:v>50.5</c:v>
                </c:pt>
                <c:pt idx="25">
                  <c:v>48.5</c:v>
                </c:pt>
                <c:pt idx="26">
                  <c:v>49.6</c:v>
                </c:pt>
                <c:pt idx="27">
                  <c:v>51.8</c:v>
                </c:pt>
                <c:pt idx="28">
                  <c:v>51.2</c:v>
                </c:pt>
                <c:pt idx="29">
                  <c:v>52.4</c:v>
                </c:pt>
                <c:pt idx="30">
                  <c:v>53.5</c:v>
                </c:pt>
                <c:pt idx="31">
                  <c:v>52.1</c:v>
                </c:pt>
                <c:pt idx="32">
                  <c:v>51.2</c:v>
                </c:pt>
                <c:pt idx="33">
                  <c:v>53.9</c:v>
                </c:pt>
                <c:pt idx="34">
                  <c:v>53.9</c:v>
                </c:pt>
                <c:pt idx="35">
                  <c:v>55.3</c:v>
                </c:pt>
                <c:pt idx="36">
                  <c:v>55.3</c:v>
                </c:pt>
                <c:pt idx="37">
                  <c:v>54.9</c:v>
                </c:pt>
                <c:pt idx="38">
                  <c:v>56.5</c:v>
                </c:pt>
                <c:pt idx="39">
                  <c:v>55.3</c:v>
                </c:pt>
                <c:pt idx="40">
                  <c:v>54</c:v>
                </c:pt>
                <c:pt idx="41">
                  <c:v>58.9</c:v>
                </c:pt>
                <c:pt idx="42">
                  <c:v>55.2</c:v>
                </c:pt>
                <c:pt idx="43">
                  <c:v>54.2</c:v>
                </c:pt>
                <c:pt idx="44">
                  <c:v>54.1</c:v>
                </c:pt>
                <c:pt idx="45">
                  <c:v>55.6</c:v>
                </c:pt>
                <c:pt idx="46">
                  <c:v>54.4</c:v>
                </c:pt>
                <c:pt idx="47">
                  <c:v>55.8</c:v>
                </c:pt>
                <c:pt idx="48">
                  <c:v>55.3</c:v>
                </c:pt>
                <c:pt idx="49">
                  <c:v>53.9</c:v>
                </c:pt>
                <c:pt idx="50">
                  <c:v>54.4</c:v>
                </c:pt>
                <c:pt idx="51">
                  <c:v>53.7</c:v>
                </c:pt>
                <c:pt idx="52">
                  <c:v>53.6</c:v>
                </c:pt>
                <c:pt idx="53">
                  <c:v>53.8</c:v>
                </c:pt>
                <c:pt idx="54">
                  <c:v>53.4</c:v>
                </c:pt>
                <c:pt idx="55">
                  <c:v>52.8</c:v>
                </c:pt>
                <c:pt idx="56">
                  <c:v>49</c:v>
                </c:pt>
                <c:pt idx="57">
                  <c:v>52</c:v>
                </c:pt>
                <c:pt idx="58">
                  <c:v>51.1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1'!$C$2</c:f>
              <c:strCache>
                <c:ptCount val="1"/>
                <c:pt idx="0">
                  <c:v>MPG calc'd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1'!$A$3:$A$61</c:f>
              <c:numCache>
                <c:formatCode>m/dd/yyyy</c:formatCode>
                <c:ptCount val="59"/>
                <c:pt idx="0">
                  <c:v>37917</c:v>
                </c:pt>
                <c:pt idx="1">
                  <c:v>37922</c:v>
                </c:pt>
                <c:pt idx="2">
                  <c:v>37925</c:v>
                </c:pt>
                <c:pt idx="3">
                  <c:v>37931</c:v>
                </c:pt>
                <c:pt idx="4">
                  <c:v>37936</c:v>
                </c:pt>
                <c:pt idx="5">
                  <c:v>37942</c:v>
                </c:pt>
                <c:pt idx="6">
                  <c:v>37948</c:v>
                </c:pt>
                <c:pt idx="7">
                  <c:v>37954</c:v>
                </c:pt>
                <c:pt idx="8">
                  <c:v>37955</c:v>
                </c:pt>
                <c:pt idx="9">
                  <c:v>37962</c:v>
                </c:pt>
                <c:pt idx="10">
                  <c:v>37969</c:v>
                </c:pt>
                <c:pt idx="11">
                  <c:v>37975</c:v>
                </c:pt>
                <c:pt idx="12">
                  <c:v>37979</c:v>
                </c:pt>
                <c:pt idx="13">
                  <c:v>37986</c:v>
                </c:pt>
                <c:pt idx="14">
                  <c:v>37993</c:v>
                </c:pt>
                <c:pt idx="15">
                  <c:v>38001</c:v>
                </c:pt>
                <c:pt idx="16">
                  <c:v>38006</c:v>
                </c:pt>
                <c:pt idx="17">
                  <c:v>38010</c:v>
                </c:pt>
                <c:pt idx="18">
                  <c:v>38012</c:v>
                </c:pt>
                <c:pt idx="19">
                  <c:v>38017</c:v>
                </c:pt>
                <c:pt idx="20">
                  <c:v>38025</c:v>
                </c:pt>
                <c:pt idx="21">
                  <c:v>38031</c:v>
                </c:pt>
                <c:pt idx="22">
                  <c:v>38040</c:v>
                </c:pt>
                <c:pt idx="23">
                  <c:v>38046</c:v>
                </c:pt>
                <c:pt idx="24">
                  <c:v>38053</c:v>
                </c:pt>
                <c:pt idx="25">
                  <c:v>38059</c:v>
                </c:pt>
                <c:pt idx="26">
                  <c:v>38066</c:v>
                </c:pt>
                <c:pt idx="27">
                  <c:v>38073</c:v>
                </c:pt>
                <c:pt idx="28">
                  <c:v>38077</c:v>
                </c:pt>
                <c:pt idx="29">
                  <c:v>38085</c:v>
                </c:pt>
                <c:pt idx="30">
                  <c:v>38091</c:v>
                </c:pt>
                <c:pt idx="31">
                  <c:v>38094</c:v>
                </c:pt>
                <c:pt idx="32">
                  <c:v>38099</c:v>
                </c:pt>
                <c:pt idx="33">
                  <c:v>38107</c:v>
                </c:pt>
                <c:pt idx="34">
                  <c:v>38115</c:v>
                </c:pt>
                <c:pt idx="35">
                  <c:v>38122</c:v>
                </c:pt>
                <c:pt idx="36">
                  <c:v>38132</c:v>
                </c:pt>
                <c:pt idx="37">
                  <c:v>38138</c:v>
                </c:pt>
                <c:pt idx="38">
                  <c:v>38147</c:v>
                </c:pt>
                <c:pt idx="39">
                  <c:v>38156</c:v>
                </c:pt>
                <c:pt idx="40">
                  <c:v>38163</c:v>
                </c:pt>
                <c:pt idx="41">
                  <c:v>38168</c:v>
                </c:pt>
                <c:pt idx="42">
                  <c:v>38176</c:v>
                </c:pt>
                <c:pt idx="43">
                  <c:v>38183</c:v>
                </c:pt>
                <c:pt idx="44">
                  <c:v>38187</c:v>
                </c:pt>
                <c:pt idx="45">
                  <c:v>38194</c:v>
                </c:pt>
                <c:pt idx="46">
                  <c:v>38199</c:v>
                </c:pt>
                <c:pt idx="47">
                  <c:v>38205</c:v>
                </c:pt>
                <c:pt idx="48">
                  <c:v>38213</c:v>
                </c:pt>
                <c:pt idx="49">
                  <c:v>38220</c:v>
                </c:pt>
                <c:pt idx="50">
                  <c:v>38230</c:v>
                </c:pt>
                <c:pt idx="51">
                  <c:v>38240</c:v>
                </c:pt>
                <c:pt idx="52">
                  <c:v>38247</c:v>
                </c:pt>
                <c:pt idx="53">
                  <c:v>38254</c:v>
                </c:pt>
                <c:pt idx="54">
                  <c:v>38260</c:v>
                </c:pt>
                <c:pt idx="55">
                  <c:v>38269</c:v>
                </c:pt>
                <c:pt idx="56">
                  <c:v>38277</c:v>
                </c:pt>
                <c:pt idx="57">
                  <c:v>38283</c:v>
                </c:pt>
                <c:pt idx="58">
                  <c:v>38291</c:v>
                </c:pt>
              </c:numCache>
            </c:numRef>
          </c:cat>
          <c:val>
            <c:numRef>
              <c:f>'Year 1'!$C$3:$C$61</c:f>
              <c:numCache>
                <c:formatCode>0.0</c:formatCode>
                <c:ptCount val="59"/>
                <c:pt idx="0">
                  <c:v>0</c:v>
                </c:pt>
                <c:pt idx="1">
                  <c:v>49</c:v>
                </c:pt>
                <c:pt idx="2">
                  <c:v>50.6</c:v>
                </c:pt>
                <c:pt idx="3">
                  <c:v>46.8</c:v>
                </c:pt>
                <c:pt idx="4">
                  <c:v>43.9</c:v>
                </c:pt>
                <c:pt idx="5">
                  <c:v>45.8</c:v>
                </c:pt>
                <c:pt idx="6">
                  <c:v>56.5</c:v>
                </c:pt>
                <c:pt idx="7">
                  <c:v>45.3</c:v>
                </c:pt>
                <c:pt idx="8">
                  <c:v>42.2</c:v>
                </c:pt>
                <c:pt idx="9">
                  <c:v>49.1</c:v>
                </c:pt>
                <c:pt idx="10">
                  <c:v>42.7</c:v>
                </c:pt>
                <c:pt idx="11">
                  <c:v>47.7</c:v>
                </c:pt>
                <c:pt idx="12">
                  <c:v>46.6</c:v>
                </c:pt>
                <c:pt idx="13">
                  <c:v>45.9</c:v>
                </c:pt>
                <c:pt idx="14">
                  <c:v>43.5</c:v>
                </c:pt>
                <c:pt idx="15">
                  <c:v>42.8</c:v>
                </c:pt>
                <c:pt idx="16">
                  <c:v>40.9</c:v>
                </c:pt>
                <c:pt idx="17">
                  <c:v>45.1</c:v>
                </c:pt>
                <c:pt idx="18">
                  <c:v>44.2</c:v>
                </c:pt>
                <c:pt idx="19">
                  <c:v>38.200000000000003</c:v>
                </c:pt>
                <c:pt idx="20">
                  <c:v>42.2</c:v>
                </c:pt>
                <c:pt idx="21">
                  <c:v>44.4</c:v>
                </c:pt>
                <c:pt idx="22">
                  <c:v>44.2</c:v>
                </c:pt>
                <c:pt idx="23">
                  <c:v>49.5</c:v>
                </c:pt>
                <c:pt idx="24">
                  <c:v>50</c:v>
                </c:pt>
                <c:pt idx="25">
                  <c:v>44.2</c:v>
                </c:pt>
                <c:pt idx="26">
                  <c:v>48.4</c:v>
                </c:pt>
                <c:pt idx="27">
                  <c:v>48.6</c:v>
                </c:pt>
                <c:pt idx="28">
                  <c:v>51.1</c:v>
                </c:pt>
                <c:pt idx="29">
                  <c:v>49.6</c:v>
                </c:pt>
                <c:pt idx="30">
                  <c:v>54.3</c:v>
                </c:pt>
                <c:pt idx="31">
                  <c:v>46.8</c:v>
                </c:pt>
                <c:pt idx="32">
                  <c:v>50.5</c:v>
                </c:pt>
                <c:pt idx="33">
                  <c:v>52.6</c:v>
                </c:pt>
                <c:pt idx="34">
                  <c:v>52.5</c:v>
                </c:pt>
                <c:pt idx="35">
                  <c:v>54</c:v>
                </c:pt>
                <c:pt idx="36">
                  <c:v>62</c:v>
                </c:pt>
                <c:pt idx="37">
                  <c:v>46.9</c:v>
                </c:pt>
                <c:pt idx="38">
                  <c:v>54.5</c:v>
                </c:pt>
                <c:pt idx="39">
                  <c:v>56.3</c:v>
                </c:pt>
                <c:pt idx="40">
                  <c:v>51.8</c:v>
                </c:pt>
                <c:pt idx="41">
                  <c:v>55.3</c:v>
                </c:pt>
                <c:pt idx="42">
                  <c:v>53</c:v>
                </c:pt>
                <c:pt idx="43">
                  <c:v>52.5</c:v>
                </c:pt>
                <c:pt idx="44">
                  <c:v>51.1</c:v>
                </c:pt>
                <c:pt idx="45">
                  <c:v>55.1</c:v>
                </c:pt>
                <c:pt idx="46">
                  <c:v>53.7</c:v>
                </c:pt>
                <c:pt idx="47">
                  <c:v>54.8</c:v>
                </c:pt>
                <c:pt idx="48">
                  <c:v>53.3</c:v>
                </c:pt>
                <c:pt idx="49">
                  <c:v>51.6</c:v>
                </c:pt>
                <c:pt idx="50">
                  <c:v>56</c:v>
                </c:pt>
                <c:pt idx="51">
                  <c:v>54.1</c:v>
                </c:pt>
                <c:pt idx="52">
                  <c:v>49.4</c:v>
                </c:pt>
                <c:pt idx="53">
                  <c:v>51.7</c:v>
                </c:pt>
                <c:pt idx="54">
                  <c:v>56.8</c:v>
                </c:pt>
                <c:pt idx="55">
                  <c:v>47.4</c:v>
                </c:pt>
                <c:pt idx="56">
                  <c:v>49.6</c:v>
                </c:pt>
                <c:pt idx="57">
                  <c:v>49.5</c:v>
                </c:pt>
                <c:pt idx="58">
                  <c:v>50.4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1'!$D$2</c:f>
              <c:strCache>
                <c:ptCount val="1"/>
                <c:pt idx="0">
                  <c:v>Lifetime MPG</c:v>
                </c:pt>
              </c:strCache>
            </c:strRef>
          </c:tx>
          <c:spPr>
            <a:ln w="44450">
              <a:solidFill>
                <a:srgbClr val="008000"/>
              </a:solidFill>
              <a:prstDash val="solid"/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'Year 1'!$A$3:$A$61</c:f>
              <c:numCache>
                <c:formatCode>m/dd/yyyy</c:formatCode>
                <c:ptCount val="59"/>
                <c:pt idx="0">
                  <c:v>37917</c:v>
                </c:pt>
                <c:pt idx="1">
                  <c:v>37922</c:v>
                </c:pt>
                <c:pt idx="2">
                  <c:v>37925</c:v>
                </c:pt>
                <c:pt idx="3">
                  <c:v>37931</c:v>
                </c:pt>
                <c:pt idx="4">
                  <c:v>37936</c:v>
                </c:pt>
                <c:pt idx="5">
                  <c:v>37942</c:v>
                </c:pt>
                <c:pt idx="6">
                  <c:v>37948</c:v>
                </c:pt>
                <c:pt idx="7">
                  <c:v>37954</c:v>
                </c:pt>
                <c:pt idx="8">
                  <c:v>37955</c:v>
                </c:pt>
                <c:pt idx="9">
                  <c:v>37962</c:v>
                </c:pt>
                <c:pt idx="10">
                  <c:v>37969</c:v>
                </c:pt>
                <c:pt idx="11">
                  <c:v>37975</c:v>
                </c:pt>
                <c:pt idx="12">
                  <c:v>37979</c:v>
                </c:pt>
                <c:pt idx="13">
                  <c:v>37986</c:v>
                </c:pt>
                <c:pt idx="14">
                  <c:v>37993</c:v>
                </c:pt>
                <c:pt idx="15">
                  <c:v>38001</c:v>
                </c:pt>
                <c:pt idx="16">
                  <c:v>38006</c:v>
                </c:pt>
                <c:pt idx="17">
                  <c:v>38010</c:v>
                </c:pt>
                <c:pt idx="18">
                  <c:v>38012</c:v>
                </c:pt>
                <c:pt idx="19">
                  <c:v>38017</c:v>
                </c:pt>
                <c:pt idx="20">
                  <c:v>38025</c:v>
                </c:pt>
                <c:pt idx="21">
                  <c:v>38031</c:v>
                </c:pt>
                <c:pt idx="22">
                  <c:v>38040</c:v>
                </c:pt>
                <c:pt idx="23">
                  <c:v>38046</c:v>
                </c:pt>
                <c:pt idx="24">
                  <c:v>38053</c:v>
                </c:pt>
                <c:pt idx="25">
                  <c:v>38059</c:v>
                </c:pt>
                <c:pt idx="26">
                  <c:v>38066</c:v>
                </c:pt>
                <c:pt idx="27">
                  <c:v>38073</c:v>
                </c:pt>
                <c:pt idx="28">
                  <c:v>38077</c:v>
                </c:pt>
                <c:pt idx="29">
                  <c:v>38085</c:v>
                </c:pt>
                <c:pt idx="30">
                  <c:v>38091</c:v>
                </c:pt>
                <c:pt idx="31">
                  <c:v>38094</c:v>
                </c:pt>
                <c:pt idx="32">
                  <c:v>38099</c:v>
                </c:pt>
                <c:pt idx="33">
                  <c:v>38107</c:v>
                </c:pt>
                <c:pt idx="34">
                  <c:v>38115</c:v>
                </c:pt>
                <c:pt idx="35">
                  <c:v>38122</c:v>
                </c:pt>
                <c:pt idx="36">
                  <c:v>38132</c:v>
                </c:pt>
                <c:pt idx="37">
                  <c:v>38138</c:v>
                </c:pt>
                <c:pt idx="38">
                  <c:v>38147</c:v>
                </c:pt>
                <c:pt idx="39">
                  <c:v>38156</c:v>
                </c:pt>
                <c:pt idx="40">
                  <c:v>38163</c:v>
                </c:pt>
                <c:pt idx="41">
                  <c:v>38168</c:v>
                </c:pt>
                <c:pt idx="42">
                  <c:v>38176</c:v>
                </c:pt>
                <c:pt idx="43">
                  <c:v>38183</c:v>
                </c:pt>
                <c:pt idx="44">
                  <c:v>38187</c:v>
                </c:pt>
                <c:pt idx="45">
                  <c:v>38194</c:v>
                </c:pt>
                <c:pt idx="46">
                  <c:v>38199</c:v>
                </c:pt>
                <c:pt idx="47">
                  <c:v>38205</c:v>
                </c:pt>
                <c:pt idx="48">
                  <c:v>38213</c:v>
                </c:pt>
                <c:pt idx="49">
                  <c:v>38220</c:v>
                </c:pt>
                <c:pt idx="50">
                  <c:v>38230</c:v>
                </c:pt>
                <c:pt idx="51">
                  <c:v>38240</c:v>
                </c:pt>
                <c:pt idx="52">
                  <c:v>38247</c:v>
                </c:pt>
                <c:pt idx="53">
                  <c:v>38254</c:v>
                </c:pt>
                <c:pt idx="54">
                  <c:v>38260</c:v>
                </c:pt>
                <c:pt idx="55">
                  <c:v>38269</c:v>
                </c:pt>
                <c:pt idx="56">
                  <c:v>38277</c:v>
                </c:pt>
                <c:pt idx="57">
                  <c:v>38283</c:v>
                </c:pt>
                <c:pt idx="58">
                  <c:v>38291</c:v>
                </c:pt>
              </c:numCache>
            </c:numRef>
          </c:cat>
          <c:val>
            <c:numRef>
              <c:f>'Year 1'!$D$3:$D$61</c:f>
              <c:numCache>
                <c:formatCode>0.0</c:formatCode>
                <c:ptCount val="59"/>
                <c:pt idx="0">
                  <c:v>0</c:v>
                </c:pt>
                <c:pt idx="1">
                  <c:v>49.04223401800138</c:v>
                </c:pt>
                <c:pt idx="2">
                  <c:v>49.717889147029531</c:v>
                </c:pt>
                <c:pt idx="3">
                  <c:v>48.665819567979668</c:v>
                </c:pt>
                <c:pt idx="4">
                  <c:v>47.424087342204025</c:v>
                </c:pt>
                <c:pt idx="5">
                  <c:v>47.075432660711243</c:v>
                </c:pt>
                <c:pt idx="6">
                  <c:v>48.308565138236169</c:v>
                </c:pt>
                <c:pt idx="7">
                  <c:v>47.700483624795424</c:v>
                </c:pt>
                <c:pt idx="8">
                  <c:v>47.056156486819091</c:v>
                </c:pt>
                <c:pt idx="9">
                  <c:v>47.298648610039713</c:v>
                </c:pt>
                <c:pt idx="10">
                  <c:v>46.816886287240706</c:v>
                </c:pt>
                <c:pt idx="11">
                  <c:v>46.912431678102109</c:v>
                </c:pt>
                <c:pt idx="12">
                  <c:v>46.889352367161244</c:v>
                </c:pt>
                <c:pt idx="13">
                  <c:v>46.821779326918303</c:v>
                </c:pt>
                <c:pt idx="14">
                  <c:v>46.566041198330048</c:v>
                </c:pt>
                <c:pt idx="15">
                  <c:v>46.301024750621316</c:v>
                </c:pt>
                <c:pt idx="16">
                  <c:v>45.908986893291988</c:v>
                </c:pt>
                <c:pt idx="17">
                  <c:v>45.878457402372526</c:v>
                </c:pt>
                <c:pt idx="18">
                  <c:v>45.780095112588093</c:v>
                </c:pt>
                <c:pt idx="19">
                  <c:v>45.410865075957389</c:v>
                </c:pt>
                <c:pt idx="20">
                  <c:v>45.251443610286657</c:v>
                </c:pt>
                <c:pt idx="21">
                  <c:v>45.21018120978755</c:v>
                </c:pt>
                <c:pt idx="22">
                  <c:v>45.16487371375117</c:v>
                </c:pt>
                <c:pt idx="23">
                  <c:v>45.345808005826491</c:v>
                </c:pt>
                <c:pt idx="24">
                  <c:v>45.555002595345506</c:v>
                </c:pt>
                <c:pt idx="25">
                  <c:v>45.498701351821175</c:v>
                </c:pt>
                <c:pt idx="26">
                  <c:v>45.610292057280788</c:v>
                </c:pt>
                <c:pt idx="27">
                  <c:v>45.729736361534364</c:v>
                </c:pt>
                <c:pt idx="28">
                  <c:v>45.825125721304261</c:v>
                </c:pt>
                <c:pt idx="29">
                  <c:v>45.980743145582714</c:v>
                </c:pt>
                <c:pt idx="30">
                  <c:v>46.221028170595808</c:v>
                </c:pt>
                <c:pt idx="31">
                  <c:v>46.245333288789034</c:v>
                </c:pt>
                <c:pt idx="32">
                  <c:v>46.400856086541985</c:v>
                </c:pt>
                <c:pt idx="33">
                  <c:v>46.619286185871303</c:v>
                </c:pt>
                <c:pt idx="34">
                  <c:v>46.818817512719868</c:v>
                </c:pt>
                <c:pt idx="35">
                  <c:v>47.041164198850062</c:v>
                </c:pt>
                <c:pt idx="36">
                  <c:v>47.45583038869259</c:v>
                </c:pt>
                <c:pt idx="37">
                  <c:v>47.443440078214792</c:v>
                </c:pt>
                <c:pt idx="38">
                  <c:v>47.652044134108003</c:v>
                </c:pt>
                <c:pt idx="39">
                  <c:v>47.890380784243867</c:v>
                </c:pt>
                <c:pt idx="40">
                  <c:v>48.003749948878642</c:v>
                </c:pt>
                <c:pt idx="41">
                  <c:v>48.151550084146557</c:v>
                </c:pt>
                <c:pt idx="42">
                  <c:v>48.289063365915482</c:v>
                </c:pt>
                <c:pt idx="43">
                  <c:v>48.393914394573223</c:v>
                </c:pt>
                <c:pt idx="44">
                  <c:v>48.467919177596606</c:v>
                </c:pt>
                <c:pt idx="45">
                  <c:v>48.624704107199719</c:v>
                </c:pt>
                <c:pt idx="46">
                  <c:v>48.727128622573765</c:v>
                </c:pt>
                <c:pt idx="47">
                  <c:v>48.866318385531315</c:v>
                </c:pt>
                <c:pt idx="48">
                  <c:v>48.966005335241384</c:v>
                </c:pt>
                <c:pt idx="49">
                  <c:v>49.030126060839166</c:v>
                </c:pt>
                <c:pt idx="50">
                  <c:v>49.17996245312834</c:v>
                </c:pt>
                <c:pt idx="51">
                  <c:v>49.282867366828626</c:v>
                </c:pt>
                <c:pt idx="52">
                  <c:v>49.286185349837986</c:v>
                </c:pt>
                <c:pt idx="53">
                  <c:v>49.334184710048191</c:v>
                </c:pt>
                <c:pt idx="54">
                  <c:v>49.440964782154836</c:v>
                </c:pt>
                <c:pt idx="55">
                  <c:v>49.398235601237822</c:v>
                </c:pt>
                <c:pt idx="56">
                  <c:v>49.402024121403301</c:v>
                </c:pt>
                <c:pt idx="57">
                  <c:v>49.405882720882438</c:v>
                </c:pt>
                <c:pt idx="58">
                  <c:v>49.422307759156077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6288"/>
        <c:axId val="66558208"/>
      </c:lineChart>
      <c:dateAx>
        <c:axId val="66556288"/>
        <c:scaling>
          <c:orientation val="minMax"/>
          <c:max val="38291"/>
          <c:min val="37917"/>
        </c:scaling>
        <c:delete val="0"/>
        <c:axPos val="b"/>
        <c:numFmt formatCode="mmm\ \ \ 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6655820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66558208"/>
        <c:scaling>
          <c:orientation val="minMax"/>
          <c:max val="58"/>
          <c:min val="3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6288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565226221722288"/>
          <c:y val="4.0211906651203493E-2"/>
          <c:w val="0.5098947006624176"/>
          <c:h val="6.01503759398496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74907599072448E-2"/>
          <c:y val="0.13539655034409909"/>
          <c:w val="0.87216832270966127"/>
          <c:h val="0.70374575271114481"/>
        </c:manualLayout>
      </c:layout>
      <c:barChart>
        <c:barDir val="col"/>
        <c:grouping val="clustered"/>
        <c:varyColors val="0"/>
        <c:ser>
          <c:idx val="0"/>
          <c:order val="0"/>
          <c:tx>
            <c:v>Month MPG Average</c:v>
          </c:tx>
          <c:invertIfNegative val="0"/>
          <c:dLbls>
            <c:dLbl>
              <c:idx val="0"/>
              <c:layout>
                <c:manualLayout>
                  <c:x val="3.5622648995700212E-4"/>
                  <c:y val="9.2885123612377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31777059190508E-4"/>
                  <c:y val="6.8415229679940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68555058883669E-4"/>
                  <c:y val="1.1457682876681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344472484273934E-5"/>
                  <c:y val="-2.7725704376183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564246880796022E-5"/>
                  <c:y val="8.611509674651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2366701526676212E-3"/>
                  <c:y val="8.74119330481789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011194415703284E-4"/>
                  <c:y val="1.1892639572870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226563425487748E-5"/>
                  <c:y val="1.0360600476197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39788135194975E-3"/>
                  <c:y val="1.0669060528149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322992668438945E-4"/>
                  <c:y val="1.09128069124590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5416534794188485E-4"/>
                  <c:y val="9.1039063716391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525662857681459E-4"/>
                  <c:y val="-1.9959864183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1'!$I$10:$I$21</c:f>
              <c:numCache>
                <c:formatCode>mmm\ \-\ yy</c:formatCode>
                <c:ptCount val="12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</c:numCache>
            </c:numRef>
          </c:cat>
          <c:val>
            <c:numRef>
              <c:f>'Year 1'!$J$10:$J$21</c:f>
              <c:numCache>
                <c:formatCode>0.0</c:formatCode>
                <c:ptCount val="12"/>
                <c:pt idx="0">
                  <c:v>46.197339958450236</c:v>
                </c:pt>
                <c:pt idx="1">
                  <c:v>46.450121966876367</c:v>
                </c:pt>
                <c:pt idx="2">
                  <c:v>42.323903880415415</c:v>
                </c:pt>
                <c:pt idx="3">
                  <c:v>45.045328632586248</c:v>
                </c:pt>
                <c:pt idx="4">
                  <c:v>48.121309715512616</c:v>
                </c:pt>
                <c:pt idx="5">
                  <c:v>50.724811309452498</c:v>
                </c:pt>
                <c:pt idx="6">
                  <c:v>53.682199029839772</c:v>
                </c:pt>
                <c:pt idx="7">
                  <c:v>54.420116007166932</c:v>
                </c:pt>
                <c:pt idx="8">
                  <c:v>52.972604296919407</c:v>
                </c:pt>
                <c:pt idx="9">
                  <c:v>53.900348017995086</c:v>
                </c:pt>
                <c:pt idx="10">
                  <c:v>52.628395136410383</c:v>
                </c:pt>
                <c:pt idx="11">
                  <c:v>49.189235564961251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6574976"/>
        <c:axId val="66617728"/>
      </c:barChart>
      <c:dateAx>
        <c:axId val="66574976"/>
        <c:scaling>
          <c:orientation val="minMax"/>
        </c:scaling>
        <c:delete val="0"/>
        <c:axPos val="b"/>
        <c:numFmt formatCode="mmm\ \ \ 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6617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6617728"/>
        <c:scaling>
          <c:orientation val="minMax"/>
          <c:max val="56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6657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96775403074615"/>
          <c:y val="3.9329386152312358E-2"/>
          <c:w val="0.25653215223097114"/>
          <c:h val="5.609295204378531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 orientation="landscape" horizontalDpi="-4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62</xdr:row>
      <xdr:rowOff>99060</xdr:rowOff>
    </xdr:from>
    <xdr:to>
      <xdr:col>7</xdr:col>
      <xdr:colOff>70925</xdr:colOff>
      <xdr:row>85</xdr:row>
      <xdr:rowOff>140677</xdr:rowOff>
    </xdr:to>
    <xdr:graphicFrame macro="">
      <xdr:nvGraphicFramePr>
        <xdr:cNvPr id="10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405765</xdr:colOff>
      <xdr:row>23</xdr:row>
      <xdr:rowOff>76200</xdr:rowOff>
    </xdr:from>
    <xdr:to>
      <xdr:col>17</xdr:col>
      <xdr:colOff>351838</xdr:colOff>
      <xdr:row>46</xdr:row>
      <xdr:rowOff>117817</xdr:rowOff>
    </xdr:to>
    <xdr:graphicFrame macro="">
      <xdr:nvGraphicFramePr>
        <xdr:cNvPr id="10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0.00775</cdr:y>
    </cdr:from>
    <cdr:to>
      <cdr:x>0.42302</cdr:x>
      <cdr:y>0.1202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3420" y="30480"/>
          <a:ext cx="2014268" cy="442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rgbClr val="F79646">
                      <a:shade val="20000"/>
                      <a:satMod val="200000"/>
                    </a:srgbClr>
                  </a:gs>
                  <a:gs pos="78000">
                    <a:srgbClr val="F79646">
                      <a:tint val="90000"/>
                      <a:shade val="89000"/>
                      <a:satMod val="220000"/>
                    </a:srgbClr>
                  </a:gs>
                  <a:gs pos="100000">
                    <a:srgbClr val="F79646">
                      <a:tint val="12000"/>
                      <a:satMod val="255000"/>
                    </a:srgb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2004   Year 1</a:t>
          </a:r>
          <a:endParaRPr lang="en-US" sz="2000" b="0" cap="none" spc="0">
            <a:ln w="1905"/>
            <a:gradFill>
              <a:gsLst>
                <a:gs pos="0">
                  <a:srgbClr val="F79646">
                    <a:shade val="20000"/>
                    <a:satMod val="200000"/>
                  </a:srgbClr>
                </a:gs>
                <a:gs pos="78000">
                  <a:srgbClr val="F79646">
                    <a:tint val="90000"/>
                    <a:shade val="89000"/>
                    <a:satMod val="220000"/>
                  </a:srgbClr>
                </a:gs>
                <a:gs pos="100000">
                  <a:srgbClr val="F79646">
                    <a:tint val="12000"/>
                    <a:satMod val="255000"/>
                  </a:srgb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 Black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0.13055</cdr:x>
      <cdr:y>0.00771</cdr:y>
    </cdr:from>
    <cdr:to>
      <cdr:x>0.44524</cdr:x>
      <cdr:y>0.12016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5655" y="30308"/>
          <a:ext cx="2014225" cy="44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2004   Year 1</a:t>
          </a:r>
          <a:endParaRPr lang="en-US" sz="2000" b="0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 Black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zoomScale="130" zoomScaleNormal="130" workbookViewId="0">
      <selection activeCell="D1" sqref="D1"/>
    </sheetView>
  </sheetViews>
  <sheetFormatPr defaultColWidth="9.140625" defaultRowHeight="12.75" x14ac:dyDescent="0.2"/>
  <cols>
    <col min="1" max="1" width="15.140625" style="4" customWidth="1"/>
    <col min="2" max="3" width="15.140625" style="3" customWidth="1"/>
    <col min="4" max="4" width="15.140625" style="8" customWidth="1"/>
    <col min="5" max="5" width="12.42578125" style="6" customWidth="1"/>
    <col min="6" max="6" width="9.140625" style="5" customWidth="1"/>
    <col min="7" max="7" width="13" style="33" customWidth="1"/>
    <col min="8" max="8" width="11" style="9" customWidth="1"/>
    <col min="9" max="9" width="9.140625" style="17" customWidth="1"/>
    <col min="10" max="10" width="9.140625" style="3" customWidth="1"/>
    <col min="11" max="11" width="10.140625" style="10" customWidth="1"/>
    <col min="12" max="12" width="9.140625" style="5" customWidth="1"/>
    <col min="13" max="16384" width="9.140625" style="1"/>
  </cols>
  <sheetData>
    <row r="1" spans="1:20" s="29" customFormat="1" ht="24.95" customHeight="1" x14ac:dyDescent="0.2">
      <c r="A1" s="26" t="s">
        <v>11</v>
      </c>
      <c r="B1" s="27"/>
      <c r="C1" s="27"/>
      <c r="D1" s="28"/>
      <c r="F1" s="30"/>
      <c r="G1" s="32"/>
      <c r="H1" s="31"/>
      <c r="I1" s="34" t="s">
        <v>12</v>
      </c>
      <c r="J1" s="35"/>
      <c r="K1" s="36"/>
      <c r="L1" s="37"/>
      <c r="M1" s="38"/>
      <c r="N1" s="38"/>
      <c r="O1" s="38"/>
      <c r="P1" s="38"/>
      <c r="Q1" s="38"/>
      <c r="R1" s="38"/>
      <c r="S1" s="38"/>
      <c r="T1" s="50"/>
    </row>
    <row r="2" spans="1:20" s="2" customFormat="1" ht="19.5" customHeight="1" x14ac:dyDescent="0.2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6</v>
      </c>
      <c r="G2" s="12" t="s">
        <v>5</v>
      </c>
      <c r="H2" s="18"/>
      <c r="I2" s="39" t="s">
        <v>14</v>
      </c>
      <c r="J2" s="40"/>
      <c r="K2" s="41"/>
      <c r="L2" s="42"/>
      <c r="M2" s="43"/>
      <c r="N2" s="43"/>
      <c r="O2" s="43"/>
      <c r="P2" s="43"/>
      <c r="Q2" s="43"/>
      <c r="R2" s="43"/>
      <c r="S2" s="43"/>
      <c r="T2" s="51"/>
    </row>
    <row r="3" spans="1:20" x14ac:dyDescent="0.2">
      <c r="A3" s="4">
        <v>37917</v>
      </c>
      <c r="B3" s="3" t="s">
        <v>7</v>
      </c>
      <c r="C3" s="3" t="s">
        <v>7</v>
      </c>
      <c r="D3" s="8" t="s">
        <v>7</v>
      </c>
      <c r="E3" s="6">
        <v>5</v>
      </c>
      <c r="F3" s="5">
        <v>0.1</v>
      </c>
      <c r="G3" s="33">
        <f>SUM(F3:F3)</f>
        <v>0.1</v>
      </c>
      <c r="I3" s="44"/>
      <c r="J3" s="45"/>
      <c r="K3" s="46"/>
      <c r="L3" s="47"/>
      <c r="M3" s="48"/>
      <c r="N3" s="48"/>
      <c r="O3" s="48"/>
      <c r="P3" s="48"/>
      <c r="Q3" s="48"/>
      <c r="R3" s="48"/>
      <c r="S3" s="48"/>
      <c r="T3" s="52"/>
    </row>
    <row r="4" spans="1:20" x14ac:dyDescent="0.2">
      <c r="A4" s="4">
        <v>37922</v>
      </c>
      <c r="B4" s="3">
        <v>50.4</v>
      </c>
      <c r="C4" s="3">
        <v>49</v>
      </c>
      <c r="D4" s="8">
        <f t="shared" ref="D4:D61" si="0">E4/G4</f>
        <v>49.04223401800138</v>
      </c>
      <c r="E4" s="6">
        <v>425</v>
      </c>
      <c r="F4" s="5">
        <v>8.5660000000000007</v>
      </c>
      <c r="G4" s="33">
        <f>SUM(F3:F4)</f>
        <v>8.6660000000000004</v>
      </c>
      <c r="I4" s="49" t="s">
        <v>13</v>
      </c>
      <c r="J4" s="45"/>
      <c r="K4" s="46"/>
      <c r="L4" s="47"/>
      <c r="M4" s="48"/>
      <c r="N4" s="48"/>
      <c r="O4" s="48"/>
      <c r="P4" s="48"/>
      <c r="Q4" s="48"/>
      <c r="R4" s="48"/>
      <c r="S4" s="48"/>
      <c r="T4" s="52"/>
    </row>
    <row r="5" spans="1:20" x14ac:dyDescent="0.2">
      <c r="A5" s="4">
        <v>37925</v>
      </c>
      <c r="B5" s="3">
        <v>49.9</v>
      </c>
      <c r="C5" s="3">
        <v>50.6</v>
      </c>
      <c r="D5" s="8">
        <f t="shared" si="0"/>
        <v>49.717889147029531</v>
      </c>
      <c r="E5" s="6">
        <v>749</v>
      </c>
      <c r="F5" s="5">
        <v>6.399</v>
      </c>
      <c r="G5" s="33">
        <f>SUM(F3:F5)</f>
        <v>15.065000000000001</v>
      </c>
      <c r="I5" s="44"/>
      <c r="J5" s="45"/>
      <c r="K5" s="46"/>
      <c r="L5" s="47"/>
      <c r="M5" s="48"/>
      <c r="N5" s="48"/>
      <c r="O5" s="48"/>
      <c r="P5" s="48"/>
      <c r="Q5" s="48"/>
      <c r="R5" s="48"/>
      <c r="S5" s="48"/>
      <c r="T5" s="52"/>
    </row>
    <row r="6" spans="1:20" x14ac:dyDescent="0.2">
      <c r="A6" s="4">
        <v>37931</v>
      </c>
      <c r="B6" s="3">
        <v>46.5</v>
      </c>
      <c r="C6" s="3">
        <v>46.8</v>
      </c>
      <c r="D6" s="8">
        <f t="shared" si="0"/>
        <v>48.665819567979668</v>
      </c>
      <c r="E6" s="7">
        <v>1149</v>
      </c>
      <c r="F6" s="5">
        <v>8.5449999999999999</v>
      </c>
      <c r="G6" s="33">
        <f>SUM(F3:F6)</f>
        <v>23.61</v>
      </c>
    </row>
    <row r="7" spans="1:20" x14ac:dyDescent="0.2">
      <c r="A7" s="4">
        <v>37936</v>
      </c>
      <c r="B7" s="3">
        <v>47.5</v>
      </c>
      <c r="C7" s="3">
        <v>43.9</v>
      </c>
      <c r="D7" s="8">
        <f t="shared" si="0"/>
        <v>47.424087342204025</v>
      </c>
      <c r="E7" s="7">
        <v>1529</v>
      </c>
      <c r="F7" s="5">
        <v>8.6310000000000002</v>
      </c>
      <c r="G7" s="33">
        <f>SUM(F3:F7)</f>
        <v>32.241</v>
      </c>
    </row>
    <row r="8" spans="1:20" x14ac:dyDescent="0.2">
      <c r="A8" s="4">
        <v>37942</v>
      </c>
      <c r="B8" s="3">
        <v>49.1</v>
      </c>
      <c r="C8" s="3">
        <v>45.8</v>
      </c>
      <c r="D8" s="8">
        <f t="shared" si="0"/>
        <v>47.075432660711243</v>
      </c>
      <c r="E8" s="7">
        <v>1934</v>
      </c>
      <c r="F8" s="5">
        <v>8.8420000000000005</v>
      </c>
      <c r="G8" s="33">
        <f>SUM(F3:F8)</f>
        <v>41.082999999999998</v>
      </c>
      <c r="I8" s="1"/>
      <c r="J8" s="16" t="s">
        <v>10</v>
      </c>
      <c r="K8" s="14" t="s">
        <v>9</v>
      </c>
      <c r="L8" s="15" t="s">
        <v>6</v>
      </c>
    </row>
    <row r="9" spans="1:20" x14ac:dyDescent="0.2">
      <c r="A9" s="4">
        <v>37948</v>
      </c>
      <c r="B9" s="3">
        <v>49.3</v>
      </c>
      <c r="C9" s="3">
        <v>56.5</v>
      </c>
      <c r="D9" s="8">
        <f t="shared" si="0"/>
        <v>48.308565138236169</v>
      </c>
      <c r="E9" s="7">
        <v>2282</v>
      </c>
      <c r="F9" s="5">
        <v>6.1550000000000002</v>
      </c>
      <c r="G9" s="33">
        <f>SUM(F3:F9)</f>
        <v>47.238</v>
      </c>
      <c r="I9" s="20">
        <v>37895</v>
      </c>
      <c r="J9" s="8">
        <f t="shared" ref="J9:J18" si="1">K9/L9</f>
        <v>49.717889147029531</v>
      </c>
      <c r="K9" s="22">
        <f>E5</f>
        <v>749</v>
      </c>
      <c r="L9" s="23">
        <f>SUM(F3:F5)</f>
        <v>15.065000000000001</v>
      </c>
    </row>
    <row r="10" spans="1:20" x14ac:dyDescent="0.2">
      <c r="A10" s="4">
        <v>37954</v>
      </c>
      <c r="B10" s="3">
        <v>45.3</v>
      </c>
      <c r="C10" s="3">
        <v>45.3</v>
      </c>
      <c r="D10" s="8">
        <f t="shared" si="0"/>
        <v>47.700483624795424</v>
      </c>
      <c r="E10" s="7">
        <v>2594</v>
      </c>
      <c r="F10" s="5">
        <v>7.1429999999999998</v>
      </c>
      <c r="G10" s="33">
        <f>SUM(F3:F10)</f>
        <v>54.381</v>
      </c>
      <c r="I10" s="20">
        <v>37926</v>
      </c>
      <c r="J10" s="8">
        <f t="shared" si="1"/>
        <v>46.197339958450236</v>
      </c>
      <c r="K10" s="22">
        <f>E11-E5</f>
        <v>2157</v>
      </c>
      <c r="L10" s="23">
        <f>SUM(F6:F11)</f>
        <v>46.691000000000003</v>
      </c>
    </row>
    <row r="11" spans="1:20" x14ac:dyDescent="0.2">
      <c r="A11" s="4">
        <v>37955</v>
      </c>
      <c r="B11" s="3">
        <v>46.3</v>
      </c>
      <c r="C11" s="3">
        <v>42.2</v>
      </c>
      <c r="D11" s="8">
        <f t="shared" si="0"/>
        <v>47.056156486819091</v>
      </c>
      <c r="E11" s="7">
        <v>2906</v>
      </c>
      <c r="F11" s="5">
        <v>7.375</v>
      </c>
      <c r="G11" s="33">
        <f>SUM(F3:F11)</f>
        <v>61.756</v>
      </c>
      <c r="I11" s="20">
        <v>37956</v>
      </c>
      <c r="J11" s="8">
        <f t="shared" si="1"/>
        <v>46.450121966876367</v>
      </c>
      <c r="K11" s="22">
        <f>E16-E11</f>
        <v>1809</v>
      </c>
      <c r="L11" s="23">
        <f>SUM(F12:F16)</f>
        <v>38.945</v>
      </c>
    </row>
    <row r="12" spans="1:20" x14ac:dyDescent="0.2">
      <c r="A12" s="4">
        <v>37962</v>
      </c>
      <c r="B12" s="3">
        <v>49.2</v>
      </c>
      <c r="C12" s="3">
        <v>49.1</v>
      </c>
      <c r="D12" s="8">
        <f t="shared" si="0"/>
        <v>47.298648610039713</v>
      </c>
      <c r="E12" s="7">
        <v>3311</v>
      </c>
      <c r="F12" s="5">
        <v>8.2460000000000004</v>
      </c>
      <c r="G12" s="33">
        <f>SUM(F3:F12)</f>
        <v>70.001999999999995</v>
      </c>
      <c r="I12" s="20">
        <v>37987</v>
      </c>
      <c r="J12" s="8">
        <f t="shared" si="1"/>
        <v>42.323903880415415</v>
      </c>
      <c r="K12" s="22">
        <f>E22-E16</f>
        <v>1948</v>
      </c>
      <c r="L12" s="23">
        <f>SUM(F17:F22)</f>
        <v>46.026000000000003</v>
      </c>
    </row>
    <row r="13" spans="1:20" x14ac:dyDescent="0.2">
      <c r="A13" s="4">
        <v>37969</v>
      </c>
      <c r="B13" s="3">
        <v>44.9</v>
      </c>
      <c r="C13" s="3">
        <v>42.7</v>
      </c>
      <c r="D13" s="8">
        <f t="shared" si="0"/>
        <v>46.816886287240706</v>
      </c>
      <c r="E13" s="7">
        <v>3663</v>
      </c>
      <c r="F13" s="5">
        <v>8.2390000000000008</v>
      </c>
      <c r="G13" s="33">
        <f>SUM(F3:F13)</f>
        <v>78.241</v>
      </c>
      <c r="I13" s="20">
        <v>38018</v>
      </c>
      <c r="J13" s="8">
        <f t="shared" si="1"/>
        <v>45.045328632586248</v>
      </c>
      <c r="K13" s="22">
        <f>E26-E22</f>
        <v>1431</v>
      </c>
      <c r="L13" s="23">
        <f>SUM(F23:F26)</f>
        <v>31.768000000000001</v>
      </c>
    </row>
    <row r="14" spans="1:20" x14ac:dyDescent="0.2">
      <c r="A14" s="4">
        <v>37975</v>
      </c>
      <c r="B14" s="3">
        <v>46.6</v>
      </c>
      <c r="C14" s="3">
        <v>47.7</v>
      </c>
      <c r="D14" s="8">
        <f t="shared" si="0"/>
        <v>46.912431678102109</v>
      </c>
      <c r="E14" s="7">
        <v>4034</v>
      </c>
      <c r="F14" s="5">
        <v>7.7489999999999997</v>
      </c>
      <c r="G14" s="33">
        <f>SUM(F3:F14)</f>
        <v>85.99</v>
      </c>
      <c r="I14" s="20">
        <v>38047</v>
      </c>
      <c r="J14" s="8">
        <f t="shared" si="1"/>
        <v>48.121309715512616</v>
      </c>
      <c r="K14" s="22">
        <f>E31-E26</f>
        <v>1793</v>
      </c>
      <c r="L14" s="23">
        <f>SUM(F27:F31)</f>
        <v>37.26</v>
      </c>
    </row>
    <row r="15" spans="1:20" x14ac:dyDescent="0.2">
      <c r="A15" s="4">
        <v>37979</v>
      </c>
      <c r="B15" s="3">
        <v>49.7</v>
      </c>
      <c r="C15" s="3">
        <v>46.6</v>
      </c>
      <c r="D15" s="8">
        <f t="shared" si="0"/>
        <v>46.889352367161244</v>
      </c>
      <c r="E15" s="7">
        <v>4339</v>
      </c>
      <c r="F15" s="5">
        <v>6.5469999999999997</v>
      </c>
      <c r="G15" s="33">
        <f>SUM(F3:F15)</f>
        <v>92.536999999999992</v>
      </c>
      <c r="I15" s="20">
        <v>38078</v>
      </c>
      <c r="J15" s="8">
        <f t="shared" si="1"/>
        <v>50.724811309452498</v>
      </c>
      <c r="K15" s="22">
        <f>E36-E31</f>
        <v>2117</v>
      </c>
      <c r="L15" s="23">
        <f>SUM(F32:F36)</f>
        <v>41.734999999999999</v>
      </c>
    </row>
    <row r="16" spans="1:20" x14ac:dyDescent="0.2">
      <c r="A16" s="4">
        <v>37986</v>
      </c>
      <c r="B16" s="3">
        <v>47.5</v>
      </c>
      <c r="C16" s="3">
        <v>45.9</v>
      </c>
      <c r="D16" s="8">
        <f t="shared" si="0"/>
        <v>46.821779326918303</v>
      </c>
      <c r="E16" s="7">
        <v>4715</v>
      </c>
      <c r="F16" s="5">
        <v>8.1639999999999997</v>
      </c>
      <c r="G16" s="33">
        <f>SUM(F3:F16)</f>
        <v>100.70099999999999</v>
      </c>
      <c r="I16" s="20">
        <v>38108</v>
      </c>
      <c r="J16" s="8">
        <f t="shared" si="1"/>
        <v>53.682199029839772</v>
      </c>
      <c r="K16" s="22">
        <f>E40-E36</f>
        <v>1826</v>
      </c>
      <c r="L16" s="23">
        <f>SUM(F37:F40)</f>
        <v>34.015000000000001</v>
      </c>
    </row>
    <row r="17" spans="1:12" x14ac:dyDescent="0.2">
      <c r="A17" s="4">
        <v>37993</v>
      </c>
      <c r="B17" s="3">
        <v>43</v>
      </c>
      <c r="C17" s="3">
        <v>43.5</v>
      </c>
      <c r="D17" s="8">
        <f t="shared" si="0"/>
        <v>46.566041198330048</v>
      </c>
      <c r="E17" s="7">
        <v>5075</v>
      </c>
      <c r="F17" s="5">
        <v>8.2840000000000007</v>
      </c>
      <c r="G17" s="33">
        <f>SUM(F3:F17)</f>
        <v>108.985</v>
      </c>
      <c r="I17" s="20">
        <v>38139</v>
      </c>
      <c r="J17" s="8">
        <f t="shared" si="1"/>
        <v>54.420116007166932</v>
      </c>
      <c r="K17" s="22">
        <f>E44-E40</f>
        <v>1792</v>
      </c>
      <c r="L17" s="23">
        <f>SUM(F41:F44)</f>
        <v>32.929000000000002</v>
      </c>
    </row>
    <row r="18" spans="1:12" x14ac:dyDescent="0.2">
      <c r="A18" s="4">
        <v>38001</v>
      </c>
      <c r="B18" s="3">
        <v>45.7</v>
      </c>
      <c r="C18" s="3">
        <v>42.8</v>
      </c>
      <c r="D18" s="8">
        <f t="shared" si="0"/>
        <v>46.301024750621316</v>
      </c>
      <c r="E18" s="7">
        <v>5440</v>
      </c>
      <c r="F18" s="5">
        <v>8.5069999999999997</v>
      </c>
      <c r="G18" s="33">
        <f>SUM(F3:F18)</f>
        <v>117.492</v>
      </c>
      <c r="I18" s="20">
        <v>38169</v>
      </c>
      <c r="J18" s="8">
        <f t="shared" si="1"/>
        <v>52.972604296919407</v>
      </c>
      <c r="K18" s="22">
        <f>E49-E44</f>
        <v>2330</v>
      </c>
      <c r="L18" s="23">
        <f>SUM(F45:F49)</f>
        <v>43.984999999999999</v>
      </c>
    </row>
    <row r="19" spans="1:12" x14ac:dyDescent="0.2">
      <c r="A19" s="4">
        <v>38006</v>
      </c>
      <c r="B19" s="3">
        <v>44.9</v>
      </c>
      <c r="C19" s="3">
        <v>40.9</v>
      </c>
      <c r="D19" s="8">
        <f t="shared" si="0"/>
        <v>45.908986893291988</v>
      </c>
      <c r="E19" s="7">
        <v>5818</v>
      </c>
      <c r="F19" s="5">
        <v>9.2370000000000001</v>
      </c>
      <c r="G19" s="33">
        <f>SUM(F3:F19)</f>
        <v>126.729</v>
      </c>
      <c r="I19" s="20">
        <v>38200</v>
      </c>
      <c r="J19" s="8">
        <f>K19/L19</f>
        <v>53.900348017995086</v>
      </c>
      <c r="K19" s="22">
        <f>E53-E49</f>
        <v>1905</v>
      </c>
      <c r="L19" s="23">
        <f>SUM(F50:F53)</f>
        <v>35.342999999999996</v>
      </c>
    </row>
    <row r="20" spans="1:12" x14ac:dyDescent="0.2">
      <c r="A20" s="4">
        <v>38010</v>
      </c>
      <c r="B20" s="3">
        <v>41.7</v>
      </c>
      <c r="C20" s="3">
        <v>45.1</v>
      </c>
      <c r="D20" s="8">
        <f t="shared" si="0"/>
        <v>45.878457402372526</v>
      </c>
      <c r="E20" s="7">
        <v>6041</v>
      </c>
      <c r="F20" s="5">
        <v>4.9450000000000003</v>
      </c>
      <c r="G20" s="33">
        <f>SUM(F3:F20)</f>
        <v>131.67400000000001</v>
      </c>
      <c r="I20" s="20">
        <v>38231</v>
      </c>
      <c r="J20" s="54">
        <f>K20/L20</f>
        <v>52.628395136410383</v>
      </c>
      <c r="K20" s="55">
        <f>E57-E53</f>
        <v>1740</v>
      </c>
      <c r="L20" s="56">
        <f>SUM(F54:F57)</f>
        <v>33.061999999999998</v>
      </c>
    </row>
    <row r="21" spans="1:12" ht="13.5" thickBot="1" x14ac:dyDescent="0.25">
      <c r="A21" s="4">
        <v>38012</v>
      </c>
      <c r="B21" s="3">
        <v>44.6</v>
      </c>
      <c r="C21" s="3">
        <v>44.2</v>
      </c>
      <c r="D21" s="8">
        <f t="shared" si="0"/>
        <v>45.780095112588093</v>
      </c>
      <c r="E21" s="7">
        <v>6392</v>
      </c>
      <c r="F21" s="5">
        <v>7.95</v>
      </c>
      <c r="G21" s="33">
        <f>SUM(F3:F21)</f>
        <v>139.624</v>
      </c>
      <c r="I21" s="21">
        <v>38261</v>
      </c>
      <c r="J21" s="53">
        <f>K21/L21</f>
        <v>49.189235564961251</v>
      </c>
      <c r="K21" s="24">
        <f>E61-E57</f>
        <v>1720</v>
      </c>
      <c r="L21" s="25">
        <f>SUM(F58:F61)</f>
        <v>34.966999999999999</v>
      </c>
    </row>
    <row r="22" spans="1:12" ht="13.5" thickTop="1" x14ac:dyDescent="0.2">
      <c r="A22" s="4">
        <v>38017</v>
      </c>
      <c r="B22" s="3">
        <v>39.1</v>
      </c>
      <c r="C22" s="3">
        <v>38.200000000000003</v>
      </c>
      <c r="D22" s="8">
        <f t="shared" si="0"/>
        <v>45.410865075957389</v>
      </c>
      <c r="E22" s="7">
        <v>6663</v>
      </c>
      <c r="F22" s="5">
        <v>7.1029999999999998</v>
      </c>
      <c r="G22" s="33">
        <f>SUM(F3:F22)</f>
        <v>146.727</v>
      </c>
      <c r="I22" s="19" t="s">
        <v>8</v>
      </c>
      <c r="J22" s="8">
        <f>K22/L22</f>
        <v>49.42230775915607</v>
      </c>
      <c r="K22" s="22">
        <f>SUM(K9:K21)</f>
        <v>23317</v>
      </c>
      <c r="L22" s="23">
        <f>SUM(L9:L21)</f>
        <v>471.791</v>
      </c>
    </row>
    <row r="23" spans="1:12" x14ac:dyDescent="0.2">
      <c r="A23" s="4">
        <v>38025</v>
      </c>
      <c r="B23" s="3">
        <v>43.7</v>
      </c>
      <c r="C23" s="3">
        <v>42.2</v>
      </c>
      <c r="D23" s="8">
        <f t="shared" si="0"/>
        <v>45.251443610286657</v>
      </c>
      <c r="E23" s="7">
        <v>6998</v>
      </c>
      <c r="F23" s="5">
        <v>7.92</v>
      </c>
      <c r="G23" s="33">
        <f>SUM(F3:F23)</f>
        <v>154.64699999999999</v>
      </c>
    </row>
    <row r="24" spans="1:12" x14ac:dyDescent="0.2">
      <c r="A24" s="4">
        <v>38031</v>
      </c>
      <c r="B24" s="3">
        <v>45.2</v>
      </c>
      <c r="C24" s="3">
        <v>44.4</v>
      </c>
      <c r="D24" s="8">
        <f t="shared" si="0"/>
        <v>45.21018120978755</v>
      </c>
      <c r="E24" s="7">
        <v>7350</v>
      </c>
      <c r="F24" s="5">
        <v>7.9269999999999996</v>
      </c>
      <c r="G24" s="33">
        <f>SUM(F3:F24)</f>
        <v>162.57399999999998</v>
      </c>
    </row>
    <row r="25" spans="1:12" x14ac:dyDescent="0.2">
      <c r="A25" s="4">
        <v>38040</v>
      </c>
      <c r="B25" s="3">
        <v>46.9</v>
      </c>
      <c r="C25" s="3">
        <v>44.2</v>
      </c>
      <c r="D25" s="8">
        <f t="shared" si="0"/>
        <v>45.16487371375117</v>
      </c>
      <c r="E25" s="7">
        <v>7725</v>
      </c>
      <c r="F25" s="5">
        <v>8.4659999999999993</v>
      </c>
      <c r="G25" s="33">
        <f>SUM(F3:F25)</f>
        <v>171.04</v>
      </c>
    </row>
    <row r="26" spans="1:12" x14ac:dyDescent="0.2">
      <c r="A26" s="4">
        <v>38046</v>
      </c>
      <c r="B26" s="3">
        <v>52.2</v>
      </c>
      <c r="C26" s="3">
        <v>49.5</v>
      </c>
      <c r="D26" s="8">
        <f t="shared" si="0"/>
        <v>45.345808005826491</v>
      </c>
      <c r="E26" s="7">
        <v>8094</v>
      </c>
      <c r="F26" s="5">
        <v>7.4550000000000001</v>
      </c>
      <c r="G26" s="33">
        <f>SUM(F3:F26)</f>
        <v>178.495</v>
      </c>
    </row>
    <row r="27" spans="1:12" x14ac:dyDescent="0.2">
      <c r="A27" s="4">
        <v>38053</v>
      </c>
      <c r="B27" s="3">
        <v>50.5</v>
      </c>
      <c r="C27" s="3">
        <v>50</v>
      </c>
      <c r="D27" s="8">
        <f t="shared" si="0"/>
        <v>45.555002595345506</v>
      </c>
      <c r="E27" s="7">
        <v>8513</v>
      </c>
      <c r="F27" s="5">
        <v>8.3780000000000001</v>
      </c>
      <c r="G27" s="33">
        <f>SUM(F3:F27)</f>
        <v>186.87299999999999</v>
      </c>
    </row>
    <row r="28" spans="1:12" x14ac:dyDescent="0.2">
      <c r="A28" s="4">
        <v>38059</v>
      </c>
      <c r="B28" s="3">
        <v>48.5</v>
      </c>
      <c r="C28" s="3">
        <v>44.2</v>
      </c>
      <c r="D28" s="8">
        <f t="shared" si="0"/>
        <v>45.498701351821175</v>
      </c>
      <c r="E28" s="7">
        <v>8899</v>
      </c>
      <c r="F28" s="5">
        <v>8.7149999999999999</v>
      </c>
      <c r="G28" s="33">
        <f>SUM(F3:F28)</f>
        <v>195.58799999999999</v>
      </c>
    </row>
    <row r="29" spans="1:12" x14ac:dyDescent="0.2">
      <c r="A29" s="4">
        <v>38066</v>
      </c>
      <c r="B29" s="3">
        <v>49.6</v>
      </c>
      <c r="C29" s="3">
        <v>48.4</v>
      </c>
      <c r="D29" s="8">
        <f t="shared" si="0"/>
        <v>45.610292057280788</v>
      </c>
      <c r="E29" s="7">
        <v>9278</v>
      </c>
      <c r="F29" s="5">
        <v>7.8310000000000004</v>
      </c>
      <c r="G29" s="33">
        <f>SUM(F3:F29)</f>
        <v>203.41899999999998</v>
      </c>
    </row>
    <row r="30" spans="1:12" x14ac:dyDescent="0.2">
      <c r="A30" s="4">
        <v>38073</v>
      </c>
      <c r="B30" s="3">
        <v>51.8</v>
      </c>
      <c r="C30" s="3">
        <v>48.6</v>
      </c>
      <c r="D30" s="8">
        <f t="shared" si="0"/>
        <v>45.729736361534364</v>
      </c>
      <c r="E30" s="7">
        <v>9691</v>
      </c>
      <c r="F30" s="5">
        <v>8.5</v>
      </c>
      <c r="G30" s="33">
        <f>SUM(F3:F30)</f>
        <v>211.91899999999998</v>
      </c>
    </row>
    <row r="31" spans="1:12" x14ac:dyDescent="0.2">
      <c r="A31" s="4">
        <v>38077</v>
      </c>
      <c r="B31" s="3">
        <v>51.2</v>
      </c>
      <c r="C31" s="3">
        <v>51.1</v>
      </c>
      <c r="D31" s="8">
        <f t="shared" si="0"/>
        <v>45.825125721304261</v>
      </c>
      <c r="E31" s="7">
        <v>9887</v>
      </c>
      <c r="F31" s="5">
        <v>3.8359999999999999</v>
      </c>
      <c r="G31" s="33">
        <f>SUM(F3:F31)</f>
        <v>215.755</v>
      </c>
    </row>
    <row r="32" spans="1:12" x14ac:dyDescent="0.2">
      <c r="A32" s="4">
        <v>38085</v>
      </c>
      <c r="B32" s="3">
        <v>52.4</v>
      </c>
      <c r="C32" s="3">
        <v>49.6</v>
      </c>
      <c r="D32" s="8">
        <f t="shared" si="0"/>
        <v>45.980743145582714</v>
      </c>
      <c r="E32" s="7">
        <v>10339</v>
      </c>
      <c r="F32" s="5">
        <v>9.1</v>
      </c>
      <c r="G32" s="33">
        <f>SUM(F3:F32)</f>
        <v>224.85499999999999</v>
      </c>
    </row>
    <row r="33" spans="1:7" x14ac:dyDescent="0.2">
      <c r="A33" s="4">
        <v>38091</v>
      </c>
      <c r="B33" s="3">
        <v>53.5</v>
      </c>
      <c r="C33" s="3">
        <v>54.3</v>
      </c>
      <c r="D33" s="8">
        <f t="shared" si="0"/>
        <v>46.221028170595808</v>
      </c>
      <c r="E33" s="7">
        <v>10701</v>
      </c>
      <c r="F33" s="5">
        <v>6.6630000000000003</v>
      </c>
      <c r="G33" s="33">
        <f>SUM(F3:F33)</f>
        <v>231.518</v>
      </c>
    </row>
    <row r="34" spans="1:7" x14ac:dyDescent="0.2">
      <c r="A34" s="4">
        <v>38094</v>
      </c>
      <c r="B34" s="3">
        <v>52.1</v>
      </c>
      <c r="C34" s="3">
        <v>46.8</v>
      </c>
      <c r="D34" s="8">
        <f t="shared" si="0"/>
        <v>46.245333288789034</v>
      </c>
      <c r="E34" s="7">
        <v>11074</v>
      </c>
      <c r="F34" s="5">
        <v>7.944</v>
      </c>
      <c r="G34" s="33">
        <f>SUM(F3:F34)</f>
        <v>239.46199999999999</v>
      </c>
    </row>
    <row r="35" spans="1:7" x14ac:dyDescent="0.2">
      <c r="A35" s="4">
        <v>38099</v>
      </c>
      <c r="B35" s="3">
        <v>51.2</v>
      </c>
      <c r="C35" s="3">
        <v>50.5</v>
      </c>
      <c r="D35" s="8">
        <f t="shared" si="0"/>
        <v>46.400856086541985</v>
      </c>
      <c r="E35" s="7">
        <v>11534</v>
      </c>
      <c r="F35" s="5">
        <v>9.1110000000000007</v>
      </c>
      <c r="G35" s="33">
        <f>SUM(F3:F35)</f>
        <v>248.57299999999998</v>
      </c>
    </row>
    <row r="36" spans="1:7" x14ac:dyDescent="0.2">
      <c r="A36" s="4">
        <v>38107</v>
      </c>
      <c r="B36" s="3">
        <v>53.9</v>
      </c>
      <c r="C36" s="3">
        <v>52.6</v>
      </c>
      <c r="D36" s="8">
        <f t="shared" si="0"/>
        <v>46.619286185871303</v>
      </c>
      <c r="E36" s="7">
        <v>12004</v>
      </c>
      <c r="F36" s="5">
        <v>8.9169999999999998</v>
      </c>
      <c r="G36" s="33">
        <f>SUM(F3:F36)</f>
        <v>257.48999999999995</v>
      </c>
    </row>
    <row r="37" spans="1:7" x14ac:dyDescent="0.2">
      <c r="A37" s="4">
        <v>38115</v>
      </c>
      <c r="B37" s="3">
        <v>53.9</v>
      </c>
      <c r="C37" s="3">
        <v>52.5</v>
      </c>
      <c r="D37" s="8">
        <f t="shared" si="0"/>
        <v>46.818817512719868</v>
      </c>
      <c r="E37" s="7">
        <v>12487</v>
      </c>
      <c r="F37" s="5">
        <v>9.2189999999999994</v>
      </c>
      <c r="G37" s="33">
        <f>SUM(F3:F37)</f>
        <v>266.70899999999995</v>
      </c>
    </row>
    <row r="38" spans="1:7" x14ac:dyDescent="0.2">
      <c r="A38" s="4">
        <v>38122</v>
      </c>
      <c r="B38" s="3">
        <v>55.3</v>
      </c>
      <c r="C38" s="3">
        <v>54</v>
      </c>
      <c r="D38" s="8">
        <f t="shared" si="0"/>
        <v>47.041164198850062</v>
      </c>
      <c r="E38" s="7">
        <v>12943</v>
      </c>
      <c r="F38" s="5">
        <v>8.4329999999999998</v>
      </c>
      <c r="G38" s="33">
        <f>SUM(F3:F38)</f>
        <v>275.14199999999994</v>
      </c>
    </row>
    <row r="39" spans="1:7" x14ac:dyDescent="0.2">
      <c r="A39" s="4">
        <v>38132</v>
      </c>
      <c r="B39" s="3">
        <v>55.3</v>
      </c>
      <c r="C39" s="3">
        <v>62</v>
      </c>
      <c r="D39" s="8">
        <f t="shared" si="0"/>
        <v>47.45583038869259</v>
      </c>
      <c r="E39" s="7">
        <v>13430</v>
      </c>
      <c r="F39" s="5">
        <v>7.8579999999999997</v>
      </c>
      <c r="G39" s="33">
        <f>SUM(F3:F39)</f>
        <v>282.99999999999994</v>
      </c>
    </row>
    <row r="40" spans="1:7" x14ac:dyDescent="0.2">
      <c r="A40" s="4">
        <v>38138</v>
      </c>
      <c r="B40" s="3">
        <v>54.9</v>
      </c>
      <c r="C40" s="3">
        <v>46.9</v>
      </c>
      <c r="D40" s="8">
        <f t="shared" si="0"/>
        <v>47.443440078214792</v>
      </c>
      <c r="E40" s="7">
        <v>13830</v>
      </c>
      <c r="F40" s="5">
        <v>8.5050000000000008</v>
      </c>
      <c r="G40" s="33">
        <f>SUM(F3:F40)</f>
        <v>291.50499999999994</v>
      </c>
    </row>
    <row r="41" spans="1:7" x14ac:dyDescent="0.2">
      <c r="A41" s="4">
        <v>38147</v>
      </c>
      <c r="B41" s="3">
        <v>56.5</v>
      </c>
      <c r="C41" s="3">
        <v>54.5</v>
      </c>
      <c r="D41" s="8">
        <f t="shared" si="0"/>
        <v>47.652044134108003</v>
      </c>
      <c r="E41" s="7">
        <v>14304</v>
      </c>
      <c r="F41" s="5">
        <v>8.6709999999999994</v>
      </c>
      <c r="G41" s="33">
        <f>SUM(F3:F41)</f>
        <v>300.17599999999993</v>
      </c>
    </row>
    <row r="42" spans="1:7" x14ac:dyDescent="0.2">
      <c r="A42" s="4">
        <v>38156</v>
      </c>
      <c r="B42" s="3">
        <v>55.3</v>
      </c>
      <c r="C42" s="3">
        <v>56.3</v>
      </c>
      <c r="D42" s="8">
        <f t="shared" si="0"/>
        <v>47.890380784243867</v>
      </c>
      <c r="E42" s="7">
        <v>14784</v>
      </c>
      <c r="F42" s="5">
        <v>8.5289999999999999</v>
      </c>
      <c r="G42" s="33">
        <f>SUM(F3:F42)</f>
        <v>308.70499999999993</v>
      </c>
    </row>
    <row r="43" spans="1:7" x14ac:dyDescent="0.2">
      <c r="A43" s="4">
        <v>38163</v>
      </c>
      <c r="B43" s="3">
        <v>54</v>
      </c>
      <c r="C43" s="3">
        <v>51.8</v>
      </c>
      <c r="D43" s="8">
        <f t="shared" si="0"/>
        <v>48.003749948878642</v>
      </c>
      <c r="E43" s="7">
        <v>15259</v>
      </c>
      <c r="F43" s="5">
        <v>9.1660000000000004</v>
      </c>
      <c r="G43" s="33">
        <f>SUM(F3:F43)</f>
        <v>317.87099999999992</v>
      </c>
    </row>
    <row r="44" spans="1:7" x14ac:dyDescent="0.2">
      <c r="A44" s="4">
        <v>38168</v>
      </c>
      <c r="B44" s="3">
        <v>58.9</v>
      </c>
      <c r="C44" s="3">
        <v>55.3</v>
      </c>
      <c r="D44" s="8">
        <f t="shared" si="0"/>
        <v>48.151550084146557</v>
      </c>
      <c r="E44" s="7">
        <v>15622</v>
      </c>
      <c r="F44" s="5">
        <v>6.5629999999999997</v>
      </c>
      <c r="G44" s="33">
        <f>SUM(F3:F44)</f>
        <v>324.43399999999991</v>
      </c>
    </row>
    <row r="45" spans="1:7" x14ac:dyDescent="0.2">
      <c r="A45" s="4">
        <v>38176</v>
      </c>
      <c r="B45" s="3">
        <v>55.2</v>
      </c>
      <c r="C45" s="3">
        <v>53</v>
      </c>
      <c r="D45" s="8">
        <f t="shared" si="0"/>
        <v>48.289063365915482</v>
      </c>
      <c r="E45" s="7">
        <v>16120</v>
      </c>
      <c r="F45" s="5">
        <v>9.3889999999999993</v>
      </c>
      <c r="G45" s="33">
        <f>SUM(F3:F45)</f>
        <v>333.82299999999992</v>
      </c>
    </row>
    <row r="46" spans="1:7" x14ac:dyDescent="0.2">
      <c r="A46" s="4">
        <v>38183</v>
      </c>
      <c r="B46" s="3">
        <v>54.2</v>
      </c>
      <c r="C46" s="3">
        <v>52.5</v>
      </c>
      <c r="D46" s="8">
        <f t="shared" si="0"/>
        <v>48.393914394573223</v>
      </c>
      <c r="E46" s="7">
        <v>16601</v>
      </c>
      <c r="F46" s="5">
        <v>9.2159999999999993</v>
      </c>
      <c r="G46" s="33">
        <f>SUM(F3:F46)</f>
        <v>343.03899999999993</v>
      </c>
    </row>
    <row r="47" spans="1:7" x14ac:dyDescent="0.2">
      <c r="A47" s="4">
        <v>38187</v>
      </c>
      <c r="B47" s="3">
        <v>54.1</v>
      </c>
      <c r="C47" s="3">
        <v>51.1</v>
      </c>
      <c r="D47" s="8">
        <f t="shared" si="0"/>
        <v>48.467919177596606</v>
      </c>
      <c r="E47" s="7">
        <v>17091</v>
      </c>
      <c r="F47" s="5">
        <v>9.5860000000000003</v>
      </c>
      <c r="G47" s="33">
        <f>SUM(F3:F47)</f>
        <v>352.62499999999994</v>
      </c>
    </row>
    <row r="48" spans="1:7" x14ac:dyDescent="0.2">
      <c r="A48" s="4">
        <v>38194</v>
      </c>
      <c r="B48" s="3">
        <v>55.6</v>
      </c>
      <c r="C48" s="3">
        <v>55.1</v>
      </c>
      <c r="D48" s="8">
        <f t="shared" si="0"/>
        <v>48.624704107199719</v>
      </c>
      <c r="E48" s="7">
        <v>17563</v>
      </c>
      <c r="F48" s="5">
        <v>8.57</v>
      </c>
      <c r="G48" s="33">
        <f>SUM(F3:F48)</f>
        <v>361.19499999999994</v>
      </c>
    </row>
    <row r="49" spans="1:7" x14ac:dyDescent="0.2">
      <c r="A49" s="4">
        <v>38199</v>
      </c>
      <c r="B49" s="3">
        <v>54.4</v>
      </c>
      <c r="C49" s="3">
        <v>53.7</v>
      </c>
      <c r="D49" s="8">
        <f t="shared" si="0"/>
        <v>48.727128622573765</v>
      </c>
      <c r="E49" s="7">
        <v>17952</v>
      </c>
      <c r="F49" s="5">
        <v>7.2240000000000002</v>
      </c>
      <c r="G49" s="33">
        <f>SUM(F3:F49)</f>
        <v>368.41899999999993</v>
      </c>
    </row>
    <row r="50" spans="1:7" x14ac:dyDescent="0.2">
      <c r="A50" s="4">
        <v>38205</v>
      </c>
      <c r="B50" s="3">
        <v>55.8</v>
      </c>
      <c r="C50" s="3">
        <v>54.8</v>
      </c>
      <c r="D50" s="8">
        <f t="shared" si="0"/>
        <v>48.866318385531315</v>
      </c>
      <c r="E50" s="7">
        <v>18427</v>
      </c>
      <c r="F50" s="5">
        <v>8.6709999999999994</v>
      </c>
      <c r="G50" s="33">
        <f>SUM(F3:F50)</f>
        <v>377.08999999999992</v>
      </c>
    </row>
    <row r="51" spans="1:7" x14ac:dyDescent="0.2">
      <c r="A51" s="4">
        <v>38213</v>
      </c>
      <c r="B51" s="3">
        <v>55.3</v>
      </c>
      <c r="C51" s="3">
        <v>53.3</v>
      </c>
      <c r="D51" s="8">
        <f t="shared" si="0"/>
        <v>48.966005335241384</v>
      </c>
      <c r="E51" s="7">
        <v>18888</v>
      </c>
      <c r="F51" s="5">
        <v>8.6470000000000002</v>
      </c>
      <c r="G51" s="33">
        <f>SUM(F3:F51)</f>
        <v>385.73699999999991</v>
      </c>
    </row>
    <row r="52" spans="1:7" x14ac:dyDescent="0.2">
      <c r="A52" s="4">
        <v>38220</v>
      </c>
      <c r="B52" s="3">
        <v>53.9</v>
      </c>
      <c r="C52" s="3">
        <v>51.6</v>
      </c>
      <c r="D52" s="8">
        <f t="shared" si="0"/>
        <v>49.030126060839166</v>
      </c>
      <c r="E52" s="7">
        <v>19377</v>
      </c>
      <c r="F52" s="5">
        <v>9.4689999999999994</v>
      </c>
      <c r="G52" s="33">
        <f>SUM(F3:F52)</f>
        <v>395.2059999999999</v>
      </c>
    </row>
    <row r="53" spans="1:7" x14ac:dyDescent="0.2">
      <c r="A53" s="4">
        <v>38230</v>
      </c>
      <c r="B53" s="3">
        <v>54.4</v>
      </c>
      <c r="C53" s="3">
        <v>56</v>
      </c>
      <c r="D53" s="8">
        <f t="shared" si="0"/>
        <v>49.17996245312834</v>
      </c>
      <c r="E53" s="7">
        <v>19857</v>
      </c>
      <c r="F53" s="5">
        <v>8.5559999999999992</v>
      </c>
      <c r="G53" s="33">
        <f>SUM(F3:F53)</f>
        <v>403.76199999999989</v>
      </c>
    </row>
    <row r="54" spans="1:7" x14ac:dyDescent="0.2">
      <c r="A54" s="4">
        <v>38240</v>
      </c>
      <c r="B54" s="3">
        <v>53.7</v>
      </c>
      <c r="C54" s="3">
        <v>54.1</v>
      </c>
      <c r="D54" s="8">
        <f t="shared" si="0"/>
        <v>49.282867366828626</v>
      </c>
      <c r="E54" s="7">
        <v>20328</v>
      </c>
      <c r="F54" s="5">
        <v>8.7140000000000004</v>
      </c>
      <c r="G54" s="33">
        <f>SUM(F3:F54)</f>
        <v>412.47599999999989</v>
      </c>
    </row>
    <row r="55" spans="1:7" x14ac:dyDescent="0.2">
      <c r="A55" s="4">
        <v>38247</v>
      </c>
      <c r="B55" s="3">
        <v>53.6</v>
      </c>
      <c r="C55" s="3">
        <v>49.4</v>
      </c>
      <c r="D55" s="8">
        <f t="shared" si="0"/>
        <v>49.286185349837986</v>
      </c>
      <c r="E55" s="7">
        <v>20776</v>
      </c>
      <c r="F55" s="5">
        <v>9.0619999999999994</v>
      </c>
      <c r="G55" s="33">
        <f>SUM(F3:F55)</f>
        <v>421.5379999999999</v>
      </c>
    </row>
    <row r="56" spans="1:7" x14ac:dyDescent="0.2">
      <c r="A56" s="4">
        <v>38254</v>
      </c>
      <c r="B56" s="3">
        <v>53.8</v>
      </c>
      <c r="C56" s="3">
        <v>51.7</v>
      </c>
      <c r="D56" s="8">
        <f t="shared" si="0"/>
        <v>49.334184710048191</v>
      </c>
      <c r="E56" s="7">
        <v>21247</v>
      </c>
      <c r="F56" s="5">
        <v>9.1370000000000005</v>
      </c>
      <c r="G56" s="33">
        <f>SUM(F3:F56)</f>
        <v>430.6749999999999</v>
      </c>
    </row>
    <row r="57" spans="1:7" x14ac:dyDescent="0.2">
      <c r="A57" s="4">
        <v>38260</v>
      </c>
      <c r="B57" s="3">
        <v>53.4</v>
      </c>
      <c r="C57" s="3">
        <v>56.8</v>
      </c>
      <c r="D57" s="8">
        <f t="shared" si="0"/>
        <v>49.440964782154836</v>
      </c>
      <c r="E57" s="7">
        <v>21597</v>
      </c>
      <c r="F57" s="5">
        <v>6.149</v>
      </c>
      <c r="G57" s="33">
        <f>SUM(F3:F57)</f>
        <v>436.8239999999999</v>
      </c>
    </row>
    <row r="58" spans="1:7" x14ac:dyDescent="0.2">
      <c r="A58" s="4">
        <v>38269</v>
      </c>
      <c r="B58" s="3">
        <v>52.8</v>
      </c>
      <c r="C58" s="3">
        <v>47.4</v>
      </c>
      <c r="D58" s="8">
        <f t="shared" si="0"/>
        <v>49.398235601237822</v>
      </c>
      <c r="E58" s="7">
        <v>22045</v>
      </c>
      <c r="F58" s="5">
        <v>9.4469999999999992</v>
      </c>
      <c r="G58" s="33">
        <f>SUM(F3:F58)</f>
        <v>446.2709999999999</v>
      </c>
    </row>
    <row r="59" spans="1:7" x14ac:dyDescent="0.2">
      <c r="A59" s="4">
        <v>38277</v>
      </c>
      <c r="B59" s="3">
        <v>49</v>
      </c>
      <c r="C59" s="3">
        <v>49.6</v>
      </c>
      <c r="D59" s="8">
        <f t="shared" si="0"/>
        <v>49.402024121403301</v>
      </c>
      <c r="E59" s="7">
        <v>22459</v>
      </c>
      <c r="F59" s="5">
        <v>8.3460000000000001</v>
      </c>
      <c r="G59" s="33">
        <f>SUM(F3:F59)</f>
        <v>454.6169999999999</v>
      </c>
    </row>
    <row r="60" spans="1:7" x14ac:dyDescent="0.2">
      <c r="A60" s="4">
        <v>38283</v>
      </c>
      <c r="B60" s="3">
        <v>52</v>
      </c>
      <c r="C60" s="3">
        <v>49.5</v>
      </c>
      <c r="D60" s="8">
        <f t="shared" si="0"/>
        <v>49.405882720882438</v>
      </c>
      <c r="E60" s="7">
        <v>22906</v>
      </c>
      <c r="F60" s="5">
        <v>9.0120000000000005</v>
      </c>
      <c r="G60" s="33">
        <f>SUM(F3:F60)</f>
        <v>463.62899999999991</v>
      </c>
    </row>
    <row r="61" spans="1:7" x14ac:dyDescent="0.2">
      <c r="A61" s="4">
        <v>38291</v>
      </c>
      <c r="B61" s="3">
        <v>51.1</v>
      </c>
      <c r="C61" s="3">
        <v>50.4</v>
      </c>
      <c r="D61" s="8">
        <f t="shared" si="0"/>
        <v>49.422307759156077</v>
      </c>
      <c r="E61" s="7">
        <v>23317</v>
      </c>
      <c r="F61" s="5">
        <v>8.1620000000000008</v>
      </c>
      <c r="G61" s="33">
        <f>SUM(F3:F61)</f>
        <v>471.79099999999988</v>
      </c>
    </row>
  </sheetData>
  <phoneticPr fontId="0" type="noConversion"/>
  <pageMargins left="0.5" right="0.5" top="0.5" bottom="0.5" header="0.5" footer="0.5"/>
  <pageSetup orientation="portrait" horizontalDpi="4294967293" verticalDpi="0" r:id="rId1"/>
  <headerFooter alignWithMargins="0"/>
  <ignoredErrors>
    <ignoredError sqref="G4:G5 G15:G16 G10 G14 G6:G8 G11 G21:G22 G17 G18 G19 G20 G33:G34 G12 G9 G23:G27 G31:G32 G13 G30 G28 G29 G35 L9:L21 G36:G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John's Stuff - Toyota Prius Personal Data</dc:title>
  <dc:creator>john1701a</dc:creator>
  <cp:lastModifiedBy>john1701a</cp:lastModifiedBy>
  <cp:lastPrinted>2001-04-02T01:31:03Z</cp:lastPrinted>
  <dcterms:created xsi:type="dcterms:W3CDTF">2000-11-08T03:39:42Z</dcterms:created>
  <dcterms:modified xsi:type="dcterms:W3CDTF">2010-12-30T01:32:05Z</dcterms:modified>
</cp:coreProperties>
</file>